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27315" windowHeight="12540"/>
  </bookViews>
  <sheets>
    <sheet name="Stavba" sheetId="1" r:id="rId1"/>
    <sheet name="1 1 KL" sheetId="2" r:id="rId2"/>
    <sheet name="1 1 Rek" sheetId="3" r:id="rId3"/>
    <sheet name="1 1 Pol" sheetId="4" r:id="rId4"/>
    <sheet name="1 2 KL" sheetId="5" r:id="rId5"/>
    <sheet name="1 2 Rek" sheetId="6" r:id="rId6"/>
    <sheet name="1 2 Pol" sheetId="7" r:id="rId7"/>
    <sheet name="1 3 KL" sheetId="8" r:id="rId8"/>
    <sheet name="1 3 Rek" sheetId="9" r:id="rId9"/>
    <sheet name="1 3 Pol" sheetId="10" r:id="rId10"/>
    <sheet name="1 4 KL" sheetId="11" r:id="rId11"/>
    <sheet name="1 4 Rek" sheetId="12" r:id="rId12"/>
    <sheet name="1 4 Pol" sheetId="13" r:id="rId13"/>
    <sheet name="1 5 KL" sheetId="14" r:id="rId14"/>
    <sheet name="1 5 Rek" sheetId="15" r:id="rId15"/>
    <sheet name="1 5 Pol" sheetId="16" r:id="rId16"/>
    <sheet name="1 6 KL" sheetId="17" r:id="rId17"/>
    <sheet name="1 6 Rek" sheetId="18" r:id="rId18"/>
    <sheet name="1 6 Pol" sheetId="19" r:id="rId19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'1 1 Pol'!$1:$6</definedName>
    <definedName name="_xlnm.Print_Titles" localSheetId="2">'1 1 Rek'!$1:$6</definedName>
    <definedName name="_xlnm.Print_Titles" localSheetId="6">'1 2 Pol'!$1:$6</definedName>
    <definedName name="_xlnm.Print_Titles" localSheetId="5">'1 2 Rek'!$1:$6</definedName>
    <definedName name="_xlnm.Print_Titles" localSheetId="9">'1 3 Pol'!$1:$6</definedName>
    <definedName name="_xlnm.Print_Titles" localSheetId="8">'1 3 Rek'!$1:$6</definedName>
    <definedName name="_xlnm.Print_Titles" localSheetId="12">'1 4 Pol'!$1:$6</definedName>
    <definedName name="_xlnm.Print_Titles" localSheetId="11">'1 4 Rek'!$1:$6</definedName>
    <definedName name="_xlnm.Print_Titles" localSheetId="15">'1 5 Pol'!$1:$6</definedName>
    <definedName name="_xlnm.Print_Titles" localSheetId="14">'1 5 Rek'!$1:$6</definedName>
    <definedName name="_xlnm.Print_Titles" localSheetId="18">'1 6 Pol'!$1:$6</definedName>
    <definedName name="_xlnm.Print_Titles" localSheetId="17">'1 6 Rek'!$1:$6</definedName>
    <definedName name="Objednatel" localSheetId="0">Stavba!$D$11</definedName>
    <definedName name="Objekt" localSheetId="0">Stavba!$B$29</definedName>
    <definedName name="_xlnm.Print_Area" localSheetId="1">'1 1 KL'!$A$1:$G$45</definedName>
    <definedName name="_xlnm.Print_Area" localSheetId="3">'1 1 Pol'!$A$1:$K$1135</definedName>
    <definedName name="_xlnm.Print_Area" localSheetId="2">'1 1 Rek'!$A$1:$I$44</definedName>
    <definedName name="_xlnm.Print_Area" localSheetId="4">'1 2 KL'!$A$1:$G$45</definedName>
    <definedName name="_xlnm.Print_Area" localSheetId="6">'1 2 Pol'!$A$1:$K$126</definedName>
    <definedName name="_xlnm.Print_Area" localSheetId="5">'1 2 Rek'!$A$1:$I$17</definedName>
    <definedName name="_xlnm.Print_Area" localSheetId="7">'1 3 KL'!$A$1:$G$45</definedName>
    <definedName name="_xlnm.Print_Area" localSheetId="9">'1 3 Pol'!$A$1:$K$26</definedName>
    <definedName name="_xlnm.Print_Area" localSheetId="8">'1 3 Rek'!$A$1:$I$14</definedName>
    <definedName name="_xlnm.Print_Area" localSheetId="10">'1 4 KL'!$A$1:$G$45</definedName>
    <definedName name="_xlnm.Print_Area" localSheetId="12">'1 4 Pol'!$A$1:$K$128</definedName>
    <definedName name="_xlnm.Print_Area" localSheetId="11">'1 4 Rek'!$A$1:$I$19</definedName>
    <definedName name="_xlnm.Print_Area" localSheetId="13">'1 5 KL'!$A$1:$G$45</definedName>
    <definedName name="_xlnm.Print_Area" localSheetId="15">'1 5 Pol'!$A$1:$K$58</definedName>
    <definedName name="_xlnm.Print_Area" localSheetId="14">'1 5 Rek'!$A$1:$I$20</definedName>
    <definedName name="_xlnm.Print_Area" localSheetId="16">'1 6 KL'!$A$1:$G$45</definedName>
    <definedName name="_xlnm.Print_Area" localSheetId="18">'1 6 Pol'!$A$1:$K$133</definedName>
    <definedName name="_xlnm.Print_Area" localSheetId="17">'1 6 Rek'!$A$1:$I$19</definedName>
    <definedName name="_xlnm.Print_Area" localSheetId="0">Stavba!$B$1:$J$117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opt" localSheetId="3" hidden="1">'1 1 Pol'!#REF!</definedName>
    <definedName name="solver_opt" localSheetId="6" hidden="1">'1 2 Pol'!#REF!</definedName>
    <definedName name="solver_opt" localSheetId="9" hidden="1">'1 3 Pol'!#REF!</definedName>
    <definedName name="solver_opt" localSheetId="12" hidden="1">'1 4 Pol'!#REF!</definedName>
    <definedName name="solver_opt" localSheetId="15" hidden="1">'1 5 Pol'!#REF!</definedName>
    <definedName name="solver_opt" localSheetId="18" hidden="1">'1 6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ucetDilu" localSheetId="0">Stavba!$F$103:$J$103</definedName>
    <definedName name="StavbaCelkem" localSheetId="0">Stavba!$H$31</definedName>
    <definedName name="Zhotovitel" localSheetId="0">Stavba!$D$7</definedName>
  </definedNames>
  <calcPr calcId="145621" fullCalcOnLoad="1"/>
</workbook>
</file>

<file path=xl/calcChain.xml><?xml version="1.0" encoding="utf-8"?>
<calcChain xmlns="http://schemas.openxmlformats.org/spreadsheetml/2006/main">
  <c r="BE132" i="19" l="1"/>
  <c r="BD132" i="19"/>
  <c r="BC132" i="19"/>
  <c r="BA132" i="19"/>
  <c r="K132" i="19"/>
  <c r="I132" i="19"/>
  <c r="G132" i="19"/>
  <c r="BB132" i="19" s="1"/>
  <c r="BE131" i="19"/>
  <c r="BD131" i="19"/>
  <c r="BC131" i="19"/>
  <c r="BA131" i="19"/>
  <c r="K131" i="19"/>
  <c r="I131" i="19"/>
  <c r="G131" i="19"/>
  <c r="BB131" i="19" s="1"/>
  <c r="BE130" i="19"/>
  <c r="BD130" i="19"/>
  <c r="BC130" i="19"/>
  <c r="BA130" i="19"/>
  <c r="K130" i="19"/>
  <c r="I130" i="19"/>
  <c r="G130" i="19"/>
  <c r="BB130" i="19" s="1"/>
  <c r="BE129" i="19"/>
  <c r="BD129" i="19"/>
  <c r="BC129" i="19"/>
  <c r="BA129" i="19"/>
  <c r="K129" i="19"/>
  <c r="I129" i="19"/>
  <c r="G129" i="19"/>
  <c r="BB129" i="19" s="1"/>
  <c r="BE128" i="19"/>
  <c r="BD128" i="19"/>
  <c r="BC128" i="19"/>
  <c r="BA128" i="19"/>
  <c r="K128" i="19"/>
  <c r="I128" i="19"/>
  <c r="G128" i="19"/>
  <c r="BB128" i="19" s="1"/>
  <c r="BB133" i="19" s="1"/>
  <c r="F12" i="18" s="1"/>
  <c r="B12" i="18"/>
  <c r="A12" i="18"/>
  <c r="BE133" i="19"/>
  <c r="I12" i="18" s="1"/>
  <c r="BD133" i="19"/>
  <c r="H12" i="18" s="1"/>
  <c r="BC133" i="19"/>
  <c r="G12" i="18" s="1"/>
  <c r="BA133" i="19"/>
  <c r="E12" i="18" s="1"/>
  <c r="K133" i="19"/>
  <c r="I133" i="19"/>
  <c r="BE125" i="19"/>
  <c r="BD125" i="19"/>
  <c r="BC125" i="19"/>
  <c r="BB125" i="19"/>
  <c r="BA125" i="19"/>
  <c r="K125" i="19"/>
  <c r="I125" i="19"/>
  <c r="G125" i="19"/>
  <c r="BE124" i="19"/>
  <c r="BD124" i="19"/>
  <c r="BC124" i="19"/>
  <c r="BB124" i="19"/>
  <c r="BA124" i="19"/>
  <c r="K124" i="19"/>
  <c r="I124" i="19"/>
  <c r="G124" i="19"/>
  <c r="BE123" i="19"/>
  <c r="BD123" i="19"/>
  <c r="BC123" i="19"/>
  <c r="BB123" i="19"/>
  <c r="BA123" i="19"/>
  <c r="K123" i="19"/>
  <c r="I123" i="19"/>
  <c r="G123" i="19"/>
  <c r="BE122" i="19"/>
  <c r="BD122" i="19"/>
  <c r="BC122" i="19"/>
  <c r="BB122" i="19"/>
  <c r="BA122" i="19"/>
  <c r="K122" i="19"/>
  <c r="I122" i="19"/>
  <c r="G122" i="19"/>
  <c r="BE121" i="19"/>
  <c r="BD121" i="19"/>
  <c r="BC121" i="19"/>
  <c r="BB121" i="19"/>
  <c r="BA121" i="19"/>
  <c r="K121" i="19"/>
  <c r="I121" i="19"/>
  <c r="G121" i="19"/>
  <c r="BE120" i="19"/>
  <c r="BD120" i="19"/>
  <c r="BC120" i="19"/>
  <c r="BB120" i="19"/>
  <c r="BA120" i="19"/>
  <c r="K120" i="19"/>
  <c r="I120" i="19"/>
  <c r="G120" i="19"/>
  <c r="BE119" i="19"/>
  <c r="BD119" i="19"/>
  <c r="BC119" i="19"/>
  <c r="BB119" i="19"/>
  <c r="BA119" i="19"/>
  <c r="K119" i="19"/>
  <c r="I119" i="19"/>
  <c r="G119" i="19"/>
  <c r="BE118" i="19"/>
  <c r="BD118" i="19"/>
  <c r="BC118" i="19"/>
  <c r="BB118" i="19"/>
  <c r="BA118" i="19"/>
  <c r="K118" i="19"/>
  <c r="I118" i="19"/>
  <c r="G118" i="19"/>
  <c r="BE117" i="19"/>
  <c r="BD117" i="19"/>
  <c r="BC117" i="19"/>
  <c r="BB117" i="19"/>
  <c r="BA117" i="19"/>
  <c r="K117" i="19"/>
  <c r="I117" i="19"/>
  <c r="G117" i="19"/>
  <c r="BE116" i="19"/>
  <c r="BD116" i="19"/>
  <c r="BC116" i="19"/>
  <c r="BB116" i="19"/>
  <c r="BA116" i="19"/>
  <c r="K116" i="19"/>
  <c r="I116" i="19"/>
  <c r="G116" i="19"/>
  <c r="BE115" i="19"/>
  <c r="BD115" i="19"/>
  <c r="BC115" i="19"/>
  <c r="BB115" i="19"/>
  <c r="BA115" i="19"/>
  <c r="K115" i="19"/>
  <c r="I115" i="19"/>
  <c r="G115" i="19"/>
  <c r="BE114" i="19"/>
  <c r="BD114" i="19"/>
  <c r="BC114" i="19"/>
  <c r="BB114" i="19"/>
  <c r="BA114" i="19"/>
  <c r="K114" i="19"/>
  <c r="I114" i="19"/>
  <c r="G114" i="19"/>
  <c r="BE113" i="19"/>
  <c r="BD113" i="19"/>
  <c r="BC113" i="19"/>
  <c r="BB113" i="19"/>
  <c r="BA113" i="19"/>
  <c r="K113" i="19"/>
  <c r="I113" i="19"/>
  <c r="G113" i="19"/>
  <c r="BE112" i="19"/>
  <c r="BD112" i="19"/>
  <c r="BC112" i="19"/>
  <c r="BB112" i="19"/>
  <c r="BA112" i="19"/>
  <c r="K112" i="19"/>
  <c r="I112" i="19"/>
  <c r="G112" i="19"/>
  <c r="BE111" i="19"/>
  <c r="BD111" i="19"/>
  <c r="BC111" i="19"/>
  <c r="BB111" i="19"/>
  <c r="BA111" i="19"/>
  <c r="K111" i="19"/>
  <c r="I111" i="19"/>
  <c r="G111" i="19"/>
  <c r="BE110" i="19"/>
  <c r="BD110" i="19"/>
  <c r="BC110" i="19"/>
  <c r="BB110" i="19"/>
  <c r="BA110" i="19"/>
  <c r="K110" i="19"/>
  <c r="I110" i="19"/>
  <c r="G110" i="19"/>
  <c r="BE109" i="19"/>
  <c r="BD109" i="19"/>
  <c r="BC109" i="19"/>
  <c r="BB109" i="19"/>
  <c r="BA109" i="19"/>
  <c r="K109" i="19"/>
  <c r="I109" i="19"/>
  <c r="G109" i="19"/>
  <c r="BE108" i="19"/>
  <c r="BD108" i="19"/>
  <c r="BC108" i="19"/>
  <c r="BB108" i="19"/>
  <c r="BA108" i="19"/>
  <c r="K108" i="19"/>
  <c r="I108" i="19"/>
  <c r="G108" i="19"/>
  <c r="BE107" i="19"/>
  <c r="BD107" i="19"/>
  <c r="BC107" i="19"/>
  <c r="BB107" i="19"/>
  <c r="BA107" i="19"/>
  <c r="K107" i="19"/>
  <c r="I107" i="19"/>
  <c r="G107" i="19"/>
  <c r="BE106" i="19"/>
  <c r="BD106" i="19"/>
  <c r="BC106" i="19"/>
  <c r="BB106" i="19"/>
  <c r="BA106" i="19"/>
  <c r="K106" i="19"/>
  <c r="I106" i="19"/>
  <c r="G106" i="19"/>
  <c r="BE105" i="19"/>
  <c r="BD105" i="19"/>
  <c r="BC105" i="19"/>
  <c r="BB105" i="19"/>
  <c r="BA105" i="19"/>
  <c r="K105" i="19"/>
  <c r="I105" i="19"/>
  <c r="G105" i="19"/>
  <c r="BE104" i="19"/>
  <c r="BD104" i="19"/>
  <c r="BC104" i="19"/>
  <c r="BB104" i="19"/>
  <c r="BA104" i="19"/>
  <c r="K104" i="19"/>
  <c r="I104" i="19"/>
  <c r="G104" i="19"/>
  <c r="BE103" i="19"/>
  <c r="BD103" i="19"/>
  <c r="BC103" i="19"/>
  <c r="BB103" i="19"/>
  <c r="BA103" i="19"/>
  <c r="K103" i="19"/>
  <c r="I103" i="19"/>
  <c r="G103" i="19"/>
  <c r="BE102" i="19"/>
  <c r="BD102" i="19"/>
  <c r="BC102" i="19"/>
  <c r="BB102" i="19"/>
  <c r="BA102" i="19"/>
  <c r="K102" i="19"/>
  <c r="I102" i="19"/>
  <c r="G102" i="19"/>
  <c r="BE101" i="19"/>
  <c r="BD101" i="19"/>
  <c r="BC101" i="19"/>
  <c r="BB101" i="19"/>
  <c r="BA101" i="19"/>
  <c r="K101" i="19"/>
  <c r="I101" i="19"/>
  <c r="G101" i="19"/>
  <c r="BE100" i="19"/>
  <c r="BD100" i="19"/>
  <c r="BC100" i="19"/>
  <c r="BB100" i="19"/>
  <c r="BA100" i="19"/>
  <c r="K100" i="19"/>
  <c r="I100" i="19"/>
  <c r="G100" i="19"/>
  <c r="BE99" i="19"/>
  <c r="BD99" i="19"/>
  <c r="BC99" i="19"/>
  <c r="BB99" i="19"/>
  <c r="BA99" i="19"/>
  <c r="K99" i="19"/>
  <c r="I99" i="19"/>
  <c r="G99" i="19"/>
  <c r="BE98" i="19"/>
  <c r="BD98" i="19"/>
  <c r="BC98" i="19"/>
  <c r="BB98" i="19"/>
  <c r="BA98" i="19"/>
  <c r="K98" i="19"/>
  <c r="I98" i="19"/>
  <c r="G98" i="19"/>
  <c r="BE97" i="19"/>
  <c r="BD97" i="19"/>
  <c r="BC97" i="19"/>
  <c r="BB97" i="19"/>
  <c r="BA97" i="19"/>
  <c r="K97" i="19"/>
  <c r="I97" i="19"/>
  <c r="G97" i="19"/>
  <c r="BE96" i="19"/>
  <c r="BD96" i="19"/>
  <c r="BC96" i="19"/>
  <c r="BB96" i="19"/>
  <c r="BA96" i="19"/>
  <c r="K96" i="19"/>
  <c r="I96" i="19"/>
  <c r="G96" i="19"/>
  <c r="BE95" i="19"/>
  <c r="BD95" i="19"/>
  <c r="BC95" i="19"/>
  <c r="BB95" i="19"/>
  <c r="BA95" i="19"/>
  <c r="K95" i="19"/>
  <c r="I95" i="19"/>
  <c r="G95" i="19"/>
  <c r="BE94" i="19"/>
  <c r="BD94" i="19"/>
  <c r="BC94" i="19"/>
  <c r="BB94" i="19"/>
  <c r="BA94" i="19"/>
  <c r="K94" i="19"/>
  <c r="I94" i="19"/>
  <c r="G94" i="19"/>
  <c r="BE93" i="19"/>
  <c r="BD93" i="19"/>
  <c r="BC93" i="19"/>
  <c r="BB93" i="19"/>
  <c r="BA93" i="19"/>
  <c r="K93" i="19"/>
  <c r="I93" i="19"/>
  <c r="G93" i="19"/>
  <c r="BE92" i="19"/>
  <c r="BD92" i="19"/>
  <c r="BC92" i="19"/>
  <c r="BB92" i="19"/>
  <c r="BA92" i="19"/>
  <c r="K92" i="19"/>
  <c r="I92" i="19"/>
  <c r="G92" i="19"/>
  <c r="BE91" i="19"/>
  <c r="BD91" i="19"/>
  <c r="BC91" i="19"/>
  <c r="BB91" i="19"/>
  <c r="K91" i="19"/>
  <c r="I91" i="19"/>
  <c r="G91" i="19"/>
  <c r="BA91" i="19" s="1"/>
  <c r="BE90" i="19"/>
  <c r="BD90" i="19"/>
  <c r="BC90" i="19"/>
  <c r="BB90" i="19"/>
  <c r="K90" i="19"/>
  <c r="I90" i="19"/>
  <c r="G90" i="19"/>
  <c r="BA90" i="19" s="1"/>
  <c r="BE89" i="19"/>
  <c r="BD89" i="19"/>
  <c r="BC89" i="19"/>
  <c r="BB89" i="19"/>
  <c r="BA89" i="19"/>
  <c r="K89" i="19"/>
  <c r="I89" i="19"/>
  <c r="G89" i="19"/>
  <c r="BE88" i="19"/>
  <c r="BD88" i="19"/>
  <c r="BC88" i="19"/>
  <c r="BB88" i="19"/>
  <c r="BA88" i="19"/>
  <c r="K88" i="19"/>
  <c r="I88" i="19"/>
  <c r="G88" i="19"/>
  <c r="BE87" i="19"/>
  <c r="BD87" i="19"/>
  <c r="BC87" i="19"/>
  <c r="BB87" i="19"/>
  <c r="BA87" i="19"/>
  <c r="K87" i="19"/>
  <c r="I87" i="19"/>
  <c r="G87" i="19"/>
  <c r="BE86" i="19"/>
  <c r="BD86" i="19"/>
  <c r="BC86" i="19"/>
  <c r="BB86" i="19"/>
  <c r="BA86" i="19"/>
  <c r="K86" i="19"/>
  <c r="I86" i="19"/>
  <c r="G86" i="19"/>
  <c r="BE85" i="19"/>
  <c r="BD85" i="19"/>
  <c r="BC85" i="19"/>
  <c r="BB85" i="19"/>
  <c r="BA85" i="19"/>
  <c r="K85" i="19"/>
  <c r="I85" i="19"/>
  <c r="G85" i="19"/>
  <c r="BE84" i="19"/>
  <c r="BD84" i="19"/>
  <c r="BC84" i="19"/>
  <c r="BB84" i="19"/>
  <c r="BA84" i="19"/>
  <c r="K84" i="19"/>
  <c r="I84" i="19"/>
  <c r="G84" i="19"/>
  <c r="BE83" i="19"/>
  <c r="BD83" i="19"/>
  <c r="BC83" i="19"/>
  <c r="BB83" i="19"/>
  <c r="BA83" i="19"/>
  <c r="K83" i="19"/>
  <c r="I83" i="19"/>
  <c r="G83" i="19"/>
  <c r="BE82" i="19"/>
  <c r="BD82" i="19"/>
  <c r="BC82" i="19"/>
  <c r="BB82" i="19"/>
  <c r="BA82" i="19"/>
  <c r="K82" i="19"/>
  <c r="I82" i="19"/>
  <c r="G82" i="19"/>
  <c r="BE81" i="19"/>
  <c r="BD81" i="19"/>
  <c r="BC81" i="19"/>
  <c r="BB81" i="19"/>
  <c r="BA81" i="19"/>
  <c r="K81" i="19"/>
  <c r="I81" i="19"/>
  <c r="G81" i="19"/>
  <c r="BE80" i="19"/>
  <c r="BD80" i="19"/>
  <c r="BC80" i="19"/>
  <c r="BB80" i="19"/>
  <c r="BA80" i="19"/>
  <c r="K80" i="19"/>
  <c r="I80" i="19"/>
  <c r="G80" i="19"/>
  <c r="BE79" i="19"/>
  <c r="BD79" i="19"/>
  <c r="BC79" i="19"/>
  <c r="BB79" i="19"/>
  <c r="BA79" i="19"/>
  <c r="K79" i="19"/>
  <c r="I79" i="19"/>
  <c r="G79" i="19"/>
  <c r="BE78" i="19"/>
  <c r="BD78" i="19"/>
  <c r="BC78" i="19"/>
  <c r="BB78" i="19"/>
  <c r="BA78" i="19"/>
  <c r="K78" i="19"/>
  <c r="I78" i="19"/>
  <c r="G78" i="19"/>
  <c r="BE77" i="19"/>
  <c r="BD77" i="19"/>
  <c r="BC77" i="19"/>
  <c r="BB77" i="19"/>
  <c r="BA77" i="19"/>
  <c r="K77" i="19"/>
  <c r="I77" i="19"/>
  <c r="G77" i="19"/>
  <c r="BE76" i="19"/>
  <c r="BD76" i="19"/>
  <c r="BC76" i="19"/>
  <c r="BB76" i="19"/>
  <c r="BA76" i="19"/>
  <c r="K76" i="19"/>
  <c r="I76" i="19"/>
  <c r="G76" i="19"/>
  <c r="BE75" i="19"/>
  <c r="BD75" i="19"/>
  <c r="BC75" i="19"/>
  <c r="BB75" i="19"/>
  <c r="BA75" i="19"/>
  <c r="K75" i="19"/>
  <c r="I75" i="19"/>
  <c r="G75" i="19"/>
  <c r="BE74" i="19"/>
  <c r="BD74" i="19"/>
  <c r="BC74" i="19"/>
  <c r="BB74" i="19"/>
  <c r="BA74" i="19"/>
  <c r="K74" i="19"/>
  <c r="I74" i="19"/>
  <c r="G74" i="19"/>
  <c r="BE73" i="19"/>
  <c r="BD73" i="19"/>
  <c r="BC73" i="19"/>
  <c r="BB73" i="19"/>
  <c r="BA73" i="19"/>
  <c r="K73" i="19"/>
  <c r="I73" i="19"/>
  <c r="G73" i="19"/>
  <c r="BE72" i="19"/>
  <c r="BD72" i="19"/>
  <c r="BC72" i="19"/>
  <c r="BB72" i="19"/>
  <c r="BA72" i="19"/>
  <c r="K72" i="19"/>
  <c r="I72" i="19"/>
  <c r="G72" i="19"/>
  <c r="BE71" i="19"/>
  <c r="BD71" i="19"/>
  <c r="BC71" i="19"/>
  <c r="BB71" i="19"/>
  <c r="K71" i="19"/>
  <c r="I71" i="19"/>
  <c r="G71" i="19"/>
  <c r="BA71" i="19" s="1"/>
  <c r="BE70" i="19"/>
  <c r="BD70" i="19"/>
  <c r="BC70" i="19"/>
  <c r="BB70" i="19"/>
  <c r="BA70" i="19"/>
  <c r="K70" i="19"/>
  <c r="I70" i="19"/>
  <c r="G70" i="19"/>
  <c r="BE69" i="19"/>
  <c r="BD69" i="19"/>
  <c r="BC69" i="19"/>
  <c r="BB69" i="19"/>
  <c r="BA69" i="19"/>
  <c r="K69" i="19"/>
  <c r="I69" i="19"/>
  <c r="G69" i="19"/>
  <c r="BE68" i="19"/>
  <c r="BD68" i="19"/>
  <c r="BC68" i="19"/>
  <c r="BB68" i="19"/>
  <c r="BA68" i="19"/>
  <c r="K68" i="19"/>
  <c r="I68" i="19"/>
  <c r="G68" i="19"/>
  <c r="BE67" i="19"/>
  <c r="BD67" i="19"/>
  <c r="BC67" i="19"/>
  <c r="BB67" i="19"/>
  <c r="BA67" i="19"/>
  <c r="K67" i="19"/>
  <c r="I67" i="19"/>
  <c r="G67" i="19"/>
  <c r="BE66" i="19"/>
  <c r="BD66" i="19"/>
  <c r="BC66" i="19"/>
  <c r="BB66" i="19"/>
  <c r="BA66" i="19"/>
  <c r="K66" i="19"/>
  <c r="I66" i="19"/>
  <c r="G66" i="19"/>
  <c r="BE65" i="19"/>
  <c r="BD65" i="19"/>
  <c r="BC65" i="19"/>
  <c r="BB65" i="19"/>
  <c r="BA65" i="19"/>
  <c r="K65" i="19"/>
  <c r="I65" i="19"/>
  <c r="G65" i="19"/>
  <c r="BE64" i="19"/>
  <c r="BD64" i="19"/>
  <c r="BC64" i="19"/>
  <c r="BB64" i="19"/>
  <c r="BA64" i="19"/>
  <c r="K64" i="19"/>
  <c r="I64" i="19"/>
  <c r="G64" i="19"/>
  <c r="BE63" i="19"/>
  <c r="BD63" i="19"/>
  <c r="BC63" i="19"/>
  <c r="BB63" i="19"/>
  <c r="BA63" i="19"/>
  <c r="K63" i="19"/>
  <c r="I63" i="19"/>
  <c r="G63" i="19"/>
  <c r="B11" i="18"/>
  <c r="A11" i="18"/>
  <c r="BE126" i="19"/>
  <c r="I11" i="18" s="1"/>
  <c r="BD126" i="19"/>
  <c r="H11" i="18" s="1"/>
  <c r="BC126" i="19"/>
  <c r="G11" i="18" s="1"/>
  <c r="BB126" i="19"/>
  <c r="F11" i="18" s="1"/>
  <c r="K126" i="19"/>
  <c r="I126" i="19"/>
  <c r="G126" i="19"/>
  <c r="BE60" i="19"/>
  <c r="BD60" i="19"/>
  <c r="BC60" i="19"/>
  <c r="BB60" i="19"/>
  <c r="K60" i="19"/>
  <c r="I60" i="19"/>
  <c r="G60" i="19"/>
  <c r="BA60" i="19" s="1"/>
  <c r="BE59" i="19"/>
  <c r="BD59" i="19"/>
  <c r="BC59" i="19"/>
  <c r="BB59" i="19"/>
  <c r="K59" i="19"/>
  <c r="I59" i="19"/>
  <c r="G59" i="19"/>
  <c r="BA59" i="19" s="1"/>
  <c r="BA61" i="19" s="1"/>
  <c r="E10" i="18" s="1"/>
  <c r="BE58" i="19"/>
  <c r="BD58" i="19"/>
  <c r="BC58" i="19"/>
  <c r="BB58" i="19"/>
  <c r="BA58" i="19"/>
  <c r="K58" i="19"/>
  <c r="I58" i="19"/>
  <c r="G58" i="19"/>
  <c r="B10" i="18"/>
  <c r="A10" i="18"/>
  <c r="BE61" i="19"/>
  <c r="I10" i="18" s="1"/>
  <c r="BD61" i="19"/>
  <c r="H10" i="18" s="1"/>
  <c r="BC61" i="19"/>
  <c r="G10" i="18" s="1"/>
  <c r="BB61" i="19"/>
  <c r="F10" i="18" s="1"/>
  <c r="K61" i="19"/>
  <c r="I61" i="19"/>
  <c r="G61" i="19"/>
  <c r="BE55" i="19"/>
  <c r="BD55" i="19"/>
  <c r="BC55" i="19"/>
  <c r="BB55" i="19"/>
  <c r="K55" i="19"/>
  <c r="I55" i="19"/>
  <c r="G55" i="19"/>
  <c r="BA55" i="19" s="1"/>
  <c r="BE54" i="19"/>
  <c r="BD54" i="19"/>
  <c r="BC54" i="19"/>
  <c r="BB54" i="19"/>
  <c r="K54" i="19"/>
  <c r="I54" i="19"/>
  <c r="G54" i="19"/>
  <c r="BA54" i="19" s="1"/>
  <c r="BE53" i="19"/>
  <c r="BD53" i="19"/>
  <c r="BC53" i="19"/>
  <c r="BB53" i="19"/>
  <c r="K53" i="19"/>
  <c r="I53" i="19"/>
  <c r="G53" i="19"/>
  <c r="BA53" i="19" s="1"/>
  <c r="BE52" i="19"/>
  <c r="BD52" i="19"/>
  <c r="BC52" i="19"/>
  <c r="BB52" i="19"/>
  <c r="K52" i="19"/>
  <c r="I52" i="19"/>
  <c r="G52" i="19"/>
  <c r="BA52" i="19" s="1"/>
  <c r="B9" i="18"/>
  <c r="A9" i="18"/>
  <c r="BE56" i="19"/>
  <c r="I9" i="18" s="1"/>
  <c r="BD56" i="19"/>
  <c r="H9" i="18" s="1"/>
  <c r="BC56" i="19"/>
  <c r="G9" i="18" s="1"/>
  <c r="BB56" i="19"/>
  <c r="F9" i="18" s="1"/>
  <c r="K56" i="19"/>
  <c r="I56" i="19"/>
  <c r="G56" i="19"/>
  <c r="BE49" i="19"/>
  <c r="BC49" i="19"/>
  <c r="BB49" i="19"/>
  <c r="BA49" i="19"/>
  <c r="K49" i="19"/>
  <c r="I49" i="19"/>
  <c r="G49" i="19"/>
  <c r="BD49" i="19" s="1"/>
  <c r="BE48" i="19"/>
  <c r="BC48" i="19"/>
  <c r="BB48" i="19"/>
  <c r="BA48" i="19"/>
  <c r="K48" i="19"/>
  <c r="I48" i="19"/>
  <c r="G48" i="19"/>
  <c r="BD48" i="19" s="1"/>
  <c r="BE47" i="19"/>
  <c r="BC47" i="19"/>
  <c r="BB47" i="19"/>
  <c r="BA47" i="19"/>
  <c r="K47" i="19"/>
  <c r="I47" i="19"/>
  <c r="G47" i="19"/>
  <c r="BD47" i="19" s="1"/>
  <c r="BE46" i="19"/>
  <c r="BC46" i="19"/>
  <c r="BB46" i="19"/>
  <c r="BA46" i="19"/>
  <c r="K46" i="19"/>
  <c r="I46" i="19"/>
  <c r="G46" i="19"/>
  <c r="BD46" i="19" s="1"/>
  <c r="BE45" i="19"/>
  <c r="BC45" i="19"/>
  <c r="BB45" i="19"/>
  <c r="BA45" i="19"/>
  <c r="K45" i="19"/>
  <c r="I45" i="19"/>
  <c r="G45" i="19"/>
  <c r="BD45" i="19" s="1"/>
  <c r="BE44" i="19"/>
  <c r="BC44" i="19"/>
  <c r="BB44" i="19"/>
  <c r="BA44" i="19"/>
  <c r="K44" i="19"/>
  <c r="I44" i="19"/>
  <c r="G44" i="19"/>
  <c r="BD44" i="19" s="1"/>
  <c r="BE43" i="19"/>
  <c r="BC43" i="19"/>
  <c r="BB43" i="19"/>
  <c r="BA43" i="19"/>
  <c r="K43" i="19"/>
  <c r="I43" i="19"/>
  <c r="G43" i="19"/>
  <c r="BD43" i="19" s="1"/>
  <c r="BE42" i="19"/>
  <c r="BC42" i="19"/>
  <c r="BB42" i="19"/>
  <c r="BA42" i="19"/>
  <c r="K42" i="19"/>
  <c r="I42" i="19"/>
  <c r="G42" i="19"/>
  <c r="BD42" i="19" s="1"/>
  <c r="BE41" i="19"/>
  <c r="BC41" i="19"/>
  <c r="BB41" i="19"/>
  <c r="BA41" i="19"/>
  <c r="K41" i="19"/>
  <c r="I41" i="19"/>
  <c r="G41" i="19"/>
  <c r="BD41" i="19" s="1"/>
  <c r="BE40" i="19"/>
  <c r="BC40" i="19"/>
  <c r="BB40" i="19"/>
  <c r="BA40" i="19"/>
  <c r="K40" i="19"/>
  <c r="I40" i="19"/>
  <c r="G40" i="19"/>
  <c r="BD40" i="19" s="1"/>
  <c r="BE39" i="19"/>
  <c r="BC39" i="19"/>
  <c r="BB39" i="19"/>
  <c r="BA39" i="19"/>
  <c r="K39" i="19"/>
  <c r="I39" i="19"/>
  <c r="G39" i="19"/>
  <c r="BD39" i="19" s="1"/>
  <c r="B8" i="18"/>
  <c r="A8" i="18"/>
  <c r="BE50" i="19"/>
  <c r="I8" i="18" s="1"/>
  <c r="BC50" i="19"/>
  <c r="G8" i="18" s="1"/>
  <c r="BB50" i="19"/>
  <c r="F8" i="18" s="1"/>
  <c r="BA50" i="19"/>
  <c r="E8" i="18" s="1"/>
  <c r="K50" i="19"/>
  <c r="I50" i="19"/>
  <c r="G50" i="19"/>
  <c r="BE36" i="19"/>
  <c r="BC36" i="19"/>
  <c r="BB36" i="19"/>
  <c r="BA36" i="19"/>
  <c r="K36" i="19"/>
  <c r="I36" i="19"/>
  <c r="G36" i="19"/>
  <c r="BD36" i="19" s="1"/>
  <c r="BE35" i="19"/>
  <c r="BC35" i="19"/>
  <c r="BB35" i="19"/>
  <c r="BA35" i="19"/>
  <c r="K35" i="19"/>
  <c r="I35" i="19"/>
  <c r="G35" i="19"/>
  <c r="BD35" i="19" s="1"/>
  <c r="BE34" i="19"/>
  <c r="BC34" i="19"/>
  <c r="BB34" i="19"/>
  <c r="BA34" i="19"/>
  <c r="K34" i="19"/>
  <c r="I34" i="19"/>
  <c r="G34" i="19"/>
  <c r="BD34" i="19" s="1"/>
  <c r="BE33" i="19"/>
  <c r="BC33" i="19"/>
  <c r="BB33" i="19"/>
  <c r="BA33" i="19"/>
  <c r="K33" i="19"/>
  <c r="I33" i="19"/>
  <c r="G33" i="19"/>
  <c r="BD33" i="19" s="1"/>
  <c r="BE32" i="19"/>
  <c r="BC32" i="19"/>
  <c r="BB32" i="19"/>
  <c r="BA32" i="19"/>
  <c r="K32" i="19"/>
  <c r="I32" i="19"/>
  <c r="G32" i="19"/>
  <c r="BD32" i="19" s="1"/>
  <c r="BE31" i="19"/>
  <c r="BC31" i="19"/>
  <c r="BB31" i="19"/>
  <c r="BA31" i="19"/>
  <c r="K31" i="19"/>
  <c r="I31" i="19"/>
  <c r="G31" i="19"/>
  <c r="BD31" i="19" s="1"/>
  <c r="BE30" i="19"/>
  <c r="BC30" i="19"/>
  <c r="BB30" i="19"/>
  <c r="BA30" i="19"/>
  <c r="K30" i="19"/>
  <c r="I30" i="19"/>
  <c r="G30" i="19"/>
  <c r="BD30" i="19" s="1"/>
  <c r="BE29" i="19"/>
  <c r="BC29" i="19"/>
  <c r="BB29" i="19"/>
  <c r="BA29" i="19"/>
  <c r="K29" i="19"/>
  <c r="I29" i="19"/>
  <c r="G29" i="19"/>
  <c r="BD29" i="19" s="1"/>
  <c r="BE28" i="19"/>
  <c r="BC28" i="19"/>
  <c r="BB28" i="19"/>
  <c r="BA28" i="19"/>
  <c r="K28" i="19"/>
  <c r="I28" i="19"/>
  <c r="G28" i="19"/>
  <c r="BD28" i="19" s="1"/>
  <c r="BE27" i="19"/>
  <c r="BC27" i="19"/>
  <c r="BB27" i="19"/>
  <c r="BA27" i="19"/>
  <c r="K27" i="19"/>
  <c r="I27" i="19"/>
  <c r="G27" i="19"/>
  <c r="BD27" i="19" s="1"/>
  <c r="BE26" i="19"/>
  <c r="BC26" i="19"/>
  <c r="BB26" i="19"/>
  <c r="BA26" i="19"/>
  <c r="K26" i="19"/>
  <c r="I26" i="19"/>
  <c r="G26" i="19"/>
  <c r="BD26" i="19" s="1"/>
  <c r="BE25" i="19"/>
  <c r="BD25" i="19"/>
  <c r="BC25" i="19"/>
  <c r="BB25" i="19"/>
  <c r="BA25" i="19"/>
  <c r="K25" i="19"/>
  <c r="I25" i="19"/>
  <c r="G25" i="19"/>
  <c r="BE24" i="19"/>
  <c r="BD24" i="19"/>
  <c r="BC24" i="19"/>
  <c r="BB24" i="19"/>
  <c r="BA24" i="19"/>
  <c r="K24" i="19"/>
  <c r="I24" i="19"/>
  <c r="G24" i="19"/>
  <c r="BE23" i="19"/>
  <c r="BC23" i="19"/>
  <c r="BB23" i="19"/>
  <c r="BA23" i="19"/>
  <c r="K23" i="19"/>
  <c r="I23" i="19"/>
  <c r="G23" i="19"/>
  <c r="BD23" i="19" s="1"/>
  <c r="BE22" i="19"/>
  <c r="BD22" i="19"/>
  <c r="BC22" i="19"/>
  <c r="BB22" i="19"/>
  <c r="BA22" i="19"/>
  <c r="K22" i="19"/>
  <c r="I22" i="19"/>
  <c r="G22" i="19"/>
  <c r="BE21" i="19"/>
  <c r="BD21" i="19"/>
  <c r="BC21" i="19"/>
  <c r="BB21" i="19"/>
  <c r="BA21" i="19"/>
  <c r="K21" i="19"/>
  <c r="I21" i="19"/>
  <c r="G21" i="19"/>
  <c r="BE20" i="19"/>
  <c r="BD20" i="19"/>
  <c r="BC20" i="19"/>
  <c r="BB20" i="19"/>
  <c r="BA20" i="19"/>
  <c r="K20" i="19"/>
  <c r="I20" i="19"/>
  <c r="G20" i="19"/>
  <c r="BE19" i="19"/>
  <c r="BD19" i="19"/>
  <c r="BC19" i="19"/>
  <c r="BB19" i="19"/>
  <c r="BA19" i="19"/>
  <c r="K19" i="19"/>
  <c r="I19" i="19"/>
  <c r="G19" i="19"/>
  <c r="BE18" i="19"/>
  <c r="BD18" i="19"/>
  <c r="BC18" i="19"/>
  <c r="BB18" i="19"/>
  <c r="BA18" i="19"/>
  <c r="K18" i="19"/>
  <c r="I18" i="19"/>
  <c r="G18" i="19"/>
  <c r="BE17" i="19"/>
  <c r="BD17" i="19"/>
  <c r="BC17" i="19"/>
  <c r="BB17" i="19"/>
  <c r="BA17" i="19"/>
  <c r="K17" i="19"/>
  <c r="I17" i="19"/>
  <c r="G17" i="19"/>
  <c r="BE16" i="19"/>
  <c r="BC16" i="19"/>
  <c r="BB16" i="19"/>
  <c r="BA16" i="19"/>
  <c r="K16" i="19"/>
  <c r="I16" i="19"/>
  <c r="G16" i="19"/>
  <c r="BD16" i="19" s="1"/>
  <c r="BE15" i="19"/>
  <c r="BC15" i="19"/>
  <c r="BB15" i="19"/>
  <c r="BA15" i="19"/>
  <c r="K15" i="19"/>
  <c r="I15" i="19"/>
  <c r="G15" i="19"/>
  <c r="BD15" i="19" s="1"/>
  <c r="BE14" i="19"/>
  <c r="BC14" i="19"/>
  <c r="BB14" i="19"/>
  <c r="BA14" i="19"/>
  <c r="K14" i="19"/>
  <c r="I14" i="19"/>
  <c r="G14" i="19"/>
  <c r="BD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C11" i="19"/>
  <c r="BB11" i="19"/>
  <c r="BA11" i="19"/>
  <c r="K11" i="19"/>
  <c r="I11" i="19"/>
  <c r="G11" i="19"/>
  <c r="BD11" i="19" s="1"/>
  <c r="BE10" i="19"/>
  <c r="BC10" i="19"/>
  <c r="BB10" i="19"/>
  <c r="BA10" i="19"/>
  <c r="K10" i="19"/>
  <c r="I10" i="19"/>
  <c r="G10" i="19"/>
  <c r="BD10" i="19" s="1"/>
  <c r="BE9" i="19"/>
  <c r="BC9" i="19"/>
  <c r="BB9" i="19"/>
  <c r="BA9" i="19"/>
  <c r="K9" i="19"/>
  <c r="I9" i="19"/>
  <c r="G9" i="19"/>
  <c r="BD9" i="19" s="1"/>
  <c r="BE8" i="19"/>
  <c r="BC8" i="19"/>
  <c r="BB8" i="19"/>
  <c r="BA8" i="19"/>
  <c r="K8" i="19"/>
  <c r="I8" i="19"/>
  <c r="G8" i="19"/>
  <c r="BD8" i="19" s="1"/>
  <c r="B7" i="18"/>
  <c r="A7" i="18"/>
  <c r="BE37" i="19"/>
  <c r="I7" i="18" s="1"/>
  <c r="I13" i="18" s="1"/>
  <c r="C21" i="17" s="1"/>
  <c r="BC37" i="19"/>
  <c r="G7" i="18" s="1"/>
  <c r="BB37" i="19"/>
  <c r="F7" i="18" s="1"/>
  <c r="BA37" i="19"/>
  <c r="E7" i="18" s="1"/>
  <c r="K37" i="19"/>
  <c r="I37" i="19"/>
  <c r="G37" i="19"/>
  <c r="E4" i="19"/>
  <c r="F3" i="19"/>
  <c r="G18" i="18"/>
  <c r="I18" i="18" s="1"/>
  <c r="H19" i="18" s="1"/>
  <c r="G23" i="17" s="1"/>
  <c r="G22" i="17" s="1"/>
  <c r="C33" i="17"/>
  <c r="F33" i="17" s="1"/>
  <c r="C31" i="17"/>
  <c r="G15" i="17"/>
  <c r="D15" i="17"/>
  <c r="G7" i="17"/>
  <c r="BE57" i="16"/>
  <c r="BD57" i="16"/>
  <c r="BC57" i="16"/>
  <c r="BA57" i="16"/>
  <c r="K57" i="16"/>
  <c r="I57" i="16"/>
  <c r="G57" i="16"/>
  <c r="BB57" i="16" s="1"/>
  <c r="BE56" i="16"/>
  <c r="BD56" i="16"/>
  <c r="BC56" i="16"/>
  <c r="BA56" i="16"/>
  <c r="K56" i="16"/>
  <c r="I56" i="16"/>
  <c r="G56" i="16"/>
  <c r="BB56" i="16" s="1"/>
  <c r="BE55" i="16"/>
  <c r="BD55" i="16"/>
  <c r="BC55" i="16"/>
  <c r="BA55" i="16"/>
  <c r="K55" i="16"/>
  <c r="I55" i="16"/>
  <c r="G55" i="16"/>
  <c r="BB55" i="16" s="1"/>
  <c r="BE54" i="16"/>
  <c r="BD54" i="16"/>
  <c r="BC54" i="16"/>
  <c r="BA54" i="16"/>
  <c r="K54" i="16"/>
  <c r="I54" i="16"/>
  <c r="G54" i="16"/>
  <c r="BB54" i="16" s="1"/>
  <c r="BE53" i="16"/>
  <c r="BD53" i="16"/>
  <c r="BD58" i="16" s="1"/>
  <c r="H13" i="15" s="1"/>
  <c r="BC53" i="16"/>
  <c r="BA53" i="16"/>
  <c r="K53" i="16"/>
  <c r="K58" i="16" s="1"/>
  <c r="I53" i="16"/>
  <c r="G53" i="16"/>
  <c r="BB53" i="16" s="1"/>
  <c r="BB58" i="16" s="1"/>
  <c r="F13" i="15" s="1"/>
  <c r="B13" i="15"/>
  <c r="A13" i="15"/>
  <c r="BE58" i="16"/>
  <c r="I13" i="15" s="1"/>
  <c r="BC58" i="16"/>
  <c r="G13" i="15" s="1"/>
  <c r="BA58" i="16"/>
  <c r="E13" i="15" s="1"/>
  <c r="I58" i="16"/>
  <c r="G58" i="16"/>
  <c r="BE50" i="16"/>
  <c r="BD50" i="16"/>
  <c r="BC50" i="16"/>
  <c r="BA50" i="16"/>
  <c r="K50" i="16"/>
  <c r="I50" i="16"/>
  <c r="G50" i="16"/>
  <c r="BB50" i="16" s="1"/>
  <c r="BE49" i="16"/>
  <c r="BD49" i="16"/>
  <c r="BC49" i="16"/>
  <c r="BA49" i="16"/>
  <c r="K49" i="16"/>
  <c r="I49" i="16"/>
  <c r="G49" i="16"/>
  <c r="BB49" i="16" s="1"/>
  <c r="BE48" i="16"/>
  <c r="BD48" i="16"/>
  <c r="BC48" i="16"/>
  <c r="BA48" i="16"/>
  <c r="K48" i="16"/>
  <c r="I48" i="16"/>
  <c r="G48" i="16"/>
  <c r="BB48" i="16" s="1"/>
  <c r="BE47" i="16"/>
  <c r="BD47" i="16"/>
  <c r="BC47" i="16"/>
  <c r="BA47" i="16"/>
  <c r="K47" i="16"/>
  <c r="I47" i="16"/>
  <c r="G47" i="16"/>
  <c r="BB47" i="16" s="1"/>
  <c r="BE46" i="16"/>
  <c r="BD46" i="16"/>
  <c r="BC46" i="16"/>
  <c r="BA46" i="16"/>
  <c r="K46" i="16"/>
  <c r="I46" i="16"/>
  <c r="G46" i="16"/>
  <c r="BB46" i="16" s="1"/>
  <c r="BE45" i="16"/>
  <c r="BD45" i="16"/>
  <c r="BC45" i="16"/>
  <c r="BA45" i="16"/>
  <c r="K45" i="16"/>
  <c r="I45" i="16"/>
  <c r="G45" i="16"/>
  <c r="BB45" i="16" s="1"/>
  <c r="BE44" i="16"/>
  <c r="BD44" i="16"/>
  <c r="BC44" i="16"/>
  <c r="BC51" i="16" s="1"/>
  <c r="G12" i="15" s="1"/>
  <c r="BA44" i="16"/>
  <c r="K44" i="16"/>
  <c r="I44" i="16"/>
  <c r="I51" i="16" s="1"/>
  <c r="G44" i="16"/>
  <c r="BB44" i="16" s="1"/>
  <c r="BB51" i="16" s="1"/>
  <c r="F12" i="15" s="1"/>
  <c r="B12" i="15"/>
  <c r="A12" i="15"/>
  <c r="BE51" i="16"/>
  <c r="I12" i="15" s="1"/>
  <c r="BD51" i="16"/>
  <c r="H12" i="15" s="1"/>
  <c r="BA51" i="16"/>
  <c r="E12" i="15" s="1"/>
  <c r="K51" i="16"/>
  <c r="G51" i="16"/>
  <c r="BE41" i="16"/>
  <c r="BD41" i="16"/>
  <c r="BC41" i="16"/>
  <c r="BA41" i="16"/>
  <c r="K41" i="16"/>
  <c r="I41" i="16"/>
  <c r="G41" i="16"/>
  <c r="BB41" i="16" s="1"/>
  <c r="BE40" i="16"/>
  <c r="BD40" i="16"/>
  <c r="BC40" i="16"/>
  <c r="BA40" i="16"/>
  <c r="K40" i="16"/>
  <c r="I40" i="16"/>
  <c r="G40" i="16"/>
  <c r="G42" i="16" s="1"/>
  <c r="B11" i="15"/>
  <c r="A11" i="15"/>
  <c r="BE42" i="16"/>
  <c r="I11" i="15" s="1"/>
  <c r="BD42" i="16"/>
  <c r="H11" i="15" s="1"/>
  <c r="BC42" i="16"/>
  <c r="G11" i="15" s="1"/>
  <c r="BA42" i="16"/>
  <c r="E11" i="15" s="1"/>
  <c r="K42" i="16"/>
  <c r="I42" i="16"/>
  <c r="BE37" i="16"/>
  <c r="BD37" i="16"/>
  <c r="BC37" i="16"/>
  <c r="BA37" i="16"/>
  <c r="K37" i="16"/>
  <c r="I37" i="16"/>
  <c r="G37" i="16"/>
  <c r="BB37" i="16" s="1"/>
  <c r="BE36" i="16"/>
  <c r="BD36" i="16"/>
  <c r="BC36" i="16"/>
  <c r="BA36" i="16"/>
  <c r="K36" i="16"/>
  <c r="I36" i="16"/>
  <c r="G36" i="16"/>
  <c r="BB36" i="16" s="1"/>
  <c r="BE35" i="16"/>
  <c r="BD35" i="16"/>
  <c r="BC35" i="16"/>
  <c r="BA35" i="16"/>
  <c r="K35" i="16"/>
  <c r="I35" i="16"/>
  <c r="G35" i="16"/>
  <c r="BB35" i="16" s="1"/>
  <c r="BE34" i="16"/>
  <c r="BD34" i="16"/>
  <c r="BC34" i="16"/>
  <c r="BA34" i="16"/>
  <c r="K34" i="16"/>
  <c r="I34" i="16"/>
  <c r="G34" i="16"/>
  <c r="BB34" i="16" s="1"/>
  <c r="BE33" i="16"/>
  <c r="BD33" i="16"/>
  <c r="BC33" i="16"/>
  <c r="BA33" i="16"/>
  <c r="K33" i="16"/>
  <c r="I33" i="16"/>
  <c r="G33" i="16"/>
  <c r="BB33" i="16" s="1"/>
  <c r="BE32" i="16"/>
  <c r="BE38" i="16" s="1"/>
  <c r="I10" i="15" s="1"/>
  <c r="BD32" i="16"/>
  <c r="BC32" i="16"/>
  <c r="BA32" i="16"/>
  <c r="BA38" i="16" s="1"/>
  <c r="E10" i="15" s="1"/>
  <c r="K32" i="16"/>
  <c r="I32" i="16"/>
  <c r="G32" i="16"/>
  <c r="BB32" i="16" s="1"/>
  <c r="B10" i="15"/>
  <c r="A10" i="15"/>
  <c r="BD38" i="16"/>
  <c r="H10" i="15" s="1"/>
  <c r="BC38" i="16"/>
  <c r="G10" i="15" s="1"/>
  <c r="K38" i="16"/>
  <c r="I38" i="16"/>
  <c r="G38" i="16"/>
  <c r="BE29" i="16"/>
  <c r="BD29" i="16"/>
  <c r="BC29" i="16"/>
  <c r="BA29" i="16"/>
  <c r="K29" i="16"/>
  <c r="I29" i="16"/>
  <c r="G29" i="16"/>
  <c r="BB29" i="16" s="1"/>
  <c r="BE28" i="16"/>
  <c r="BD28" i="16"/>
  <c r="BC28" i="16"/>
  <c r="BA28" i="16"/>
  <c r="K28" i="16"/>
  <c r="I28" i="16"/>
  <c r="G28" i="16"/>
  <c r="BB28" i="16" s="1"/>
  <c r="BE27" i="16"/>
  <c r="BD27" i="16"/>
  <c r="BC27" i="16"/>
  <c r="BA27" i="16"/>
  <c r="K27" i="16"/>
  <c r="I27" i="16"/>
  <c r="G27" i="16"/>
  <c r="BB27" i="16" s="1"/>
  <c r="BE26" i="16"/>
  <c r="BD26" i="16"/>
  <c r="BC26" i="16"/>
  <c r="BA26" i="16"/>
  <c r="K26" i="16"/>
  <c r="I26" i="16"/>
  <c r="G26" i="16"/>
  <c r="BB26" i="16" s="1"/>
  <c r="BE25" i="16"/>
  <c r="BD25" i="16"/>
  <c r="BC25" i="16"/>
  <c r="BA25" i="16"/>
  <c r="K25" i="16"/>
  <c r="I25" i="16"/>
  <c r="G25" i="16"/>
  <c r="BB25" i="16" s="1"/>
  <c r="BE24" i="16"/>
  <c r="BD24" i="16"/>
  <c r="BC24" i="16"/>
  <c r="BA24" i="16"/>
  <c r="K24" i="16"/>
  <c r="I24" i="16"/>
  <c r="G24" i="16"/>
  <c r="BB24" i="16" s="1"/>
  <c r="BE23" i="16"/>
  <c r="BD23" i="16"/>
  <c r="BC23" i="16"/>
  <c r="BA23" i="16"/>
  <c r="K23" i="16"/>
  <c r="I23" i="16"/>
  <c r="G23" i="16"/>
  <c r="BB23" i="16" s="1"/>
  <c r="BE22" i="16"/>
  <c r="BD22" i="16"/>
  <c r="BD30" i="16" s="1"/>
  <c r="H9" i="15" s="1"/>
  <c r="BC22" i="16"/>
  <c r="BA22" i="16"/>
  <c r="K22" i="16"/>
  <c r="K30" i="16" s="1"/>
  <c r="I22" i="16"/>
  <c r="G22" i="16"/>
  <c r="BB22" i="16" s="1"/>
  <c r="I9" i="15"/>
  <c r="B9" i="15"/>
  <c r="A9" i="15"/>
  <c r="BE30" i="16"/>
  <c r="BC30" i="16"/>
  <c r="G9" i="15" s="1"/>
  <c r="BA30" i="16"/>
  <c r="E9" i="15" s="1"/>
  <c r="I30" i="16"/>
  <c r="G30" i="16"/>
  <c r="BE19" i="16"/>
  <c r="BD19" i="16"/>
  <c r="BC19" i="16"/>
  <c r="BA19" i="16"/>
  <c r="K19" i="16"/>
  <c r="I19" i="16"/>
  <c r="G19" i="16"/>
  <c r="BB19" i="16" s="1"/>
  <c r="BE18" i="16"/>
  <c r="BD18" i="16"/>
  <c r="BC18" i="16"/>
  <c r="BA18" i="16"/>
  <c r="K18" i="16"/>
  <c r="I18" i="16"/>
  <c r="G18" i="16"/>
  <c r="BB18" i="16" s="1"/>
  <c r="BE17" i="16"/>
  <c r="BD17" i="16"/>
  <c r="BC17" i="16"/>
  <c r="BA17" i="16"/>
  <c r="K17" i="16"/>
  <c r="I17" i="16"/>
  <c r="G17" i="16"/>
  <c r="BB17" i="16" s="1"/>
  <c r="BE16" i="16"/>
  <c r="BD16" i="16"/>
  <c r="BC16" i="16"/>
  <c r="BA16" i="16"/>
  <c r="K16" i="16"/>
  <c r="I16" i="16"/>
  <c r="G16" i="16"/>
  <c r="BB16" i="16" s="1"/>
  <c r="BE15" i="16"/>
  <c r="BD15" i="16"/>
  <c r="BC15" i="16"/>
  <c r="BA15" i="16"/>
  <c r="K15" i="16"/>
  <c r="I15" i="16"/>
  <c r="G15" i="16"/>
  <c r="BB15" i="16" s="1"/>
  <c r="B8" i="15"/>
  <c r="A8" i="15"/>
  <c r="BE20" i="16"/>
  <c r="I8" i="15" s="1"/>
  <c r="BD20" i="16"/>
  <c r="H8" i="15" s="1"/>
  <c r="BC20" i="16"/>
  <c r="G8" i="15" s="1"/>
  <c r="BA20" i="16"/>
  <c r="E8" i="15" s="1"/>
  <c r="K20" i="16"/>
  <c r="I20" i="16"/>
  <c r="G20" i="16"/>
  <c r="BE12" i="16"/>
  <c r="BD12" i="16"/>
  <c r="BC12" i="16"/>
  <c r="BA12" i="16"/>
  <c r="K12" i="16"/>
  <c r="I12" i="16"/>
  <c r="G12" i="16"/>
  <c r="BB12" i="16" s="1"/>
  <c r="BE11" i="16"/>
  <c r="BD11" i="16"/>
  <c r="BC11" i="16"/>
  <c r="BA11" i="16"/>
  <c r="K11" i="16"/>
  <c r="I11" i="16"/>
  <c r="G11" i="16"/>
  <c r="BB11" i="16" s="1"/>
  <c r="BE10" i="16"/>
  <c r="BD10" i="16"/>
  <c r="BC10" i="16"/>
  <c r="BA10" i="16"/>
  <c r="K10" i="16"/>
  <c r="I10" i="16"/>
  <c r="G10" i="16"/>
  <c r="BB10" i="16" s="1"/>
  <c r="BE9" i="16"/>
  <c r="BD9" i="16"/>
  <c r="BC9" i="16"/>
  <c r="BA9" i="16"/>
  <c r="K9" i="16"/>
  <c r="I9" i="16"/>
  <c r="G9" i="16"/>
  <c r="BB9" i="16" s="1"/>
  <c r="BE8" i="16"/>
  <c r="BD8" i="16"/>
  <c r="BC8" i="16"/>
  <c r="BA8" i="16"/>
  <c r="K8" i="16"/>
  <c r="I8" i="16"/>
  <c r="G8" i="16"/>
  <c r="BB8" i="16" s="1"/>
  <c r="B7" i="15"/>
  <c r="A7" i="15"/>
  <c r="BE13" i="16"/>
  <c r="I7" i="15" s="1"/>
  <c r="I14" i="15" s="1"/>
  <c r="C21" i="14" s="1"/>
  <c r="BD13" i="16"/>
  <c r="H7" i="15" s="1"/>
  <c r="BC13" i="16"/>
  <c r="G7" i="15" s="1"/>
  <c r="BA13" i="16"/>
  <c r="E7" i="15" s="1"/>
  <c r="E14" i="15" s="1"/>
  <c r="C15" i="14" s="1"/>
  <c r="K13" i="16"/>
  <c r="I13" i="16"/>
  <c r="G13" i="16"/>
  <c r="E4" i="16"/>
  <c r="F3" i="16"/>
  <c r="G19" i="15"/>
  <c r="I19" i="15" s="1"/>
  <c r="H20" i="15" s="1"/>
  <c r="G23" i="14" s="1"/>
  <c r="G22" i="14" s="1"/>
  <c r="C33" i="14"/>
  <c r="F33" i="14" s="1"/>
  <c r="C31" i="14"/>
  <c r="G15" i="14"/>
  <c r="D15" i="14"/>
  <c r="G7" i="14"/>
  <c r="BE127" i="13"/>
  <c r="BD127" i="13"/>
  <c r="BC127" i="13"/>
  <c r="BA127" i="13"/>
  <c r="K127" i="13"/>
  <c r="I127" i="13"/>
  <c r="G127" i="13"/>
  <c r="BB127" i="13" s="1"/>
  <c r="BE126" i="13"/>
  <c r="BD126" i="13"/>
  <c r="BC126" i="13"/>
  <c r="BA126" i="13"/>
  <c r="K126" i="13"/>
  <c r="I126" i="13"/>
  <c r="G126" i="13"/>
  <c r="BB126" i="13" s="1"/>
  <c r="BE125" i="13"/>
  <c r="BD125" i="13"/>
  <c r="BC125" i="13"/>
  <c r="BA125" i="13"/>
  <c r="K125" i="13"/>
  <c r="I125" i="13"/>
  <c r="G125" i="13"/>
  <c r="BB125" i="13" s="1"/>
  <c r="BE124" i="13"/>
  <c r="BD124" i="13"/>
  <c r="BC124" i="13"/>
  <c r="BA124" i="13"/>
  <c r="K124" i="13"/>
  <c r="I124" i="13"/>
  <c r="G124" i="13"/>
  <c r="BB124" i="13" s="1"/>
  <c r="BE123" i="13"/>
  <c r="BD123" i="13"/>
  <c r="BC123" i="13"/>
  <c r="BA123" i="13"/>
  <c r="K123" i="13"/>
  <c r="I123" i="13"/>
  <c r="G123" i="13"/>
  <c r="BB123" i="13" s="1"/>
  <c r="BE122" i="13"/>
  <c r="BD122" i="13"/>
  <c r="BC122" i="13"/>
  <c r="BA122" i="13"/>
  <c r="K122" i="13"/>
  <c r="I122" i="13"/>
  <c r="G122" i="13"/>
  <c r="BB122" i="13" s="1"/>
  <c r="BE121" i="13"/>
  <c r="BD121" i="13"/>
  <c r="BC121" i="13"/>
  <c r="BA121" i="13"/>
  <c r="K121" i="13"/>
  <c r="I121" i="13"/>
  <c r="G121" i="13"/>
  <c r="BB121" i="13" s="1"/>
  <c r="BB128" i="13" s="1"/>
  <c r="F12" i="12" s="1"/>
  <c r="B12" i="12"/>
  <c r="A12" i="12"/>
  <c r="BE128" i="13"/>
  <c r="I12" i="12" s="1"/>
  <c r="BD128" i="13"/>
  <c r="H12" i="12" s="1"/>
  <c r="BC128" i="13"/>
  <c r="G12" i="12" s="1"/>
  <c r="BA128" i="13"/>
  <c r="E12" i="12" s="1"/>
  <c r="K128" i="13"/>
  <c r="I128" i="13"/>
  <c r="BE118" i="13"/>
  <c r="BD118" i="13"/>
  <c r="BC118" i="13"/>
  <c r="BA118" i="13"/>
  <c r="K118" i="13"/>
  <c r="I118" i="13"/>
  <c r="G118" i="13"/>
  <c r="BB118" i="13" s="1"/>
  <c r="BE117" i="13"/>
  <c r="BE119" i="13" s="1"/>
  <c r="I11" i="12" s="1"/>
  <c r="BD117" i="13"/>
  <c r="BC117" i="13"/>
  <c r="BA117" i="13"/>
  <c r="BA119" i="13" s="1"/>
  <c r="E11" i="12" s="1"/>
  <c r="K117" i="13"/>
  <c r="I117" i="13"/>
  <c r="G117" i="13"/>
  <c r="BB117" i="13" s="1"/>
  <c r="BB119" i="13" s="1"/>
  <c r="F11" i="12" s="1"/>
  <c r="B11" i="12"/>
  <c r="A11" i="12"/>
  <c r="BD119" i="13"/>
  <c r="H11" i="12" s="1"/>
  <c r="BC119" i="13"/>
  <c r="G11" i="12" s="1"/>
  <c r="K119" i="13"/>
  <c r="I119" i="13"/>
  <c r="G119" i="13"/>
  <c r="BE114" i="13"/>
  <c r="BD114" i="13"/>
  <c r="BC114" i="13"/>
  <c r="BA114" i="13"/>
  <c r="K114" i="13"/>
  <c r="I114" i="13"/>
  <c r="G114" i="13"/>
  <c r="BB114" i="13" s="1"/>
  <c r="BE113" i="13"/>
  <c r="BD113" i="13"/>
  <c r="BC113" i="13"/>
  <c r="BA113" i="13"/>
  <c r="K113" i="13"/>
  <c r="I113" i="13"/>
  <c r="G113" i="13"/>
  <c r="BB113" i="13" s="1"/>
  <c r="BE112" i="13"/>
  <c r="BD112" i="13"/>
  <c r="BC112" i="13"/>
  <c r="BA112" i="13"/>
  <c r="K112" i="13"/>
  <c r="I112" i="13"/>
  <c r="G112" i="13"/>
  <c r="BB112" i="13" s="1"/>
  <c r="BE111" i="13"/>
  <c r="BD111" i="13"/>
  <c r="BC111" i="13"/>
  <c r="BA111" i="13"/>
  <c r="K111" i="13"/>
  <c r="I111" i="13"/>
  <c r="G111" i="13"/>
  <c r="BB111" i="13" s="1"/>
  <c r="BE110" i="13"/>
  <c r="BD110" i="13"/>
  <c r="BC110" i="13"/>
  <c r="BA110" i="13"/>
  <c r="K110" i="13"/>
  <c r="I110" i="13"/>
  <c r="G110" i="13"/>
  <c r="BB110" i="13" s="1"/>
  <c r="BE109" i="13"/>
  <c r="BD109" i="13"/>
  <c r="BC109" i="13"/>
  <c r="BA109" i="13"/>
  <c r="K109" i="13"/>
  <c r="I109" i="13"/>
  <c r="G109" i="13"/>
  <c r="BB109" i="13" s="1"/>
  <c r="BE108" i="13"/>
  <c r="BD108" i="13"/>
  <c r="BC108" i="13"/>
  <c r="BA108" i="13"/>
  <c r="K108" i="13"/>
  <c r="I108" i="13"/>
  <c r="G108" i="13"/>
  <c r="BB108" i="13" s="1"/>
  <c r="BE107" i="13"/>
  <c r="BD107" i="13"/>
  <c r="BC107" i="13"/>
  <c r="BA107" i="13"/>
  <c r="K107" i="13"/>
  <c r="I107" i="13"/>
  <c r="G107" i="13"/>
  <c r="BB107" i="13" s="1"/>
  <c r="BE106" i="13"/>
  <c r="BD106" i="13"/>
  <c r="BC106" i="13"/>
  <c r="BA106" i="13"/>
  <c r="K106" i="13"/>
  <c r="I106" i="13"/>
  <c r="G106" i="13"/>
  <c r="BB106" i="13" s="1"/>
  <c r="BE105" i="13"/>
  <c r="BD105" i="13"/>
  <c r="BC105" i="13"/>
  <c r="BA105" i="13"/>
  <c r="K105" i="13"/>
  <c r="I105" i="13"/>
  <c r="G105" i="13"/>
  <c r="BB105" i="13" s="1"/>
  <c r="BE104" i="13"/>
  <c r="BD104" i="13"/>
  <c r="BC104" i="13"/>
  <c r="BA104" i="13"/>
  <c r="K104" i="13"/>
  <c r="I104" i="13"/>
  <c r="G104" i="13"/>
  <c r="BB104" i="13" s="1"/>
  <c r="BE103" i="13"/>
  <c r="BD103" i="13"/>
  <c r="BC103" i="13"/>
  <c r="BA103" i="13"/>
  <c r="K103" i="13"/>
  <c r="I103" i="13"/>
  <c r="G103" i="13"/>
  <c r="BB103" i="13" s="1"/>
  <c r="BE102" i="13"/>
  <c r="BD102" i="13"/>
  <c r="BC102" i="13"/>
  <c r="BA102" i="13"/>
  <c r="K102" i="13"/>
  <c r="I102" i="13"/>
  <c r="G102" i="13"/>
  <c r="BB102" i="13" s="1"/>
  <c r="BE101" i="13"/>
  <c r="BD101" i="13"/>
  <c r="BC101" i="13"/>
  <c r="BA101" i="13"/>
  <c r="K101" i="13"/>
  <c r="I101" i="13"/>
  <c r="G101" i="13"/>
  <c r="BB101" i="13" s="1"/>
  <c r="BE100" i="13"/>
  <c r="BD100" i="13"/>
  <c r="BC100" i="13"/>
  <c r="BA100" i="13"/>
  <c r="K100" i="13"/>
  <c r="I100" i="13"/>
  <c r="G100" i="13"/>
  <c r="BB100" i="13" s="1"/>
  <c r="BE99" i="13"/>
  <c r="BD99" i="13"/>
  <c r="BC99" i="13"/>
  <c r="BA99" i="13"/>
  <c r="K99" i="13"/>
  <c r="I99" i="13"/>
  <c r="G99" i="13"/>
  <c r="BB99" i="13" s="1"/>
  <c r="BE98" i="13"/>
  <c r="BD98" i="13"/>
  <c r="BC98" i="13"/>
  <c r="BA98" i="13"/>
  <c r="K98" i="13"/>
  <c r="I98" i="13"/>
  <c r="G98" i="13"/>
  <c r="BB98" i="13" s="1"/>
  <c r="BE97" i="13"/>
  <c r="BD97" i="13"/>
  <c r="BC97" i="13"/>
  <c r="BA97" i="13"/>
  <c r="K97" i="13"/>
  <c r="I97" i="13"/>
  <c r="G97" i="13"/>
  <c r="BB97" i="13" s="1"/>
  <c r="BE96" i="13"/>
  <c r="BD96" i="13"/>
  <c r="BC96" i="13"/>
  <c r="BA96" i="13"/>
  <c r="K96" i="13"/>
  <c r="I96" i="13"/>
  <c r="G96" i="13"/>
  <c r="BB96" i="13" s="1"/>
  <c r="BE95" i="13"/>
  <c r="BD95" i="13"/>
  <c r="BC95" i="13"/>
  <c r="BA95" i="13"/>
  <c r="K95" i="13"/>
  <c r="I95" i="13"/>
  <c r="G95" i="13"/>
  <c r="BB95" i="13" s="1"/>
  <c r="BE94" i="13"/>
  <c r="BD94" i="13"/>
  <c r="BD115" i="13" s="1"/>
  <c r="H10" i="12" s="1"/>
  <c r="BC94" i="13"/>
  <c r="BA94" i="13"/>
  <c r="K94" i="13"/>
  <c r="K115" i="13" s="1"/>
  <c r="I94" i="13"/>
  <c r="G94" i="13"/>
  <c r="BB94" i="13" s="1"/>
  <c r="BB115" i="13" s="1"/>
  <c r="F10" i="12" s="1"/>
  <c r="B10" i="12"/>
  <c r="A10" i="12"/>
  <c r="BE115" i="13"/>
  <c r="I10" i="12" s="1"/>
  <c r="BC115" i="13"/>
  <c r="G10" i="12" s="1"/>
  <c r="BA115" i="13"/>
  <c r="E10" i="12" s="1"/>
  <c r="I115" i="13"/>
  <c r="G115" i="13"/>
  <c r="BE91" i="13"/>
  <c r="BD91" i="13"/>
  <c r="BC91" i="13"/>
  <c r="BA91" i="13"/>
  <c r="K91" i="13"/>
  <c r="I91" i="13"/>
  <c r="G91" i="13"/>
  <c r="BB91" i="13" s="1"/>
  <c r="BE90" i="13"/>
  <c r="BD90" i="13"/>
  <c r="BC90" i="13"/>
  <c r="BA90" i="13"/>
  <c r="K90" i="13"/>
  <c r="I90" i="13"/>
  <c r="G90" i="13"/>
  <c r="BB90" i="13" s="1"/>
  <c r="BE89" i="13"/>
  <c r="BD89" i="13"/>
  <c r="BC89" i="13"/>
  <c r="BA89" i="13"/>
  <c r="K89" i="13"/>
  <c r="I89" i="13"/>
  <c r="G89" i="13"/>
  <c r="BB89" i="13" s="1"/>
  <c r="BE88" i="13"/>
  <c r="BD88" i="13"/>
  <c r="BC88" i="13"/>
  <c r="BA88" i="13"/>
  <c r="K88" i="13"/>
  <c r="I88" i="13"/>
  <c r="G88" i="13"/>
  <c r="BB88" i="13" s="1"/>
  <c r="BE87" i="13"/>
  <c r="BD87" i="13"/>
  <c r="BC87" i="13"/>
  <c r="BA87" i="13"/>
  <c r="K87" i="13"/>
  <c r="I87" i="13"/>
  <c r="G87" i="13"/>
  <c r="BB87" i="13" s="1"/>
  <c r="BE86" i="13"/>
  <c r="BD86" i="13"/>
  <c r="BC86" i="13"/>
  <c r="BA86" i="13"/>
  <c r="K86" i="13"/>
  <c r="I86" i="13"/>
  <c r="G86" i="13"/>
  <c r="BB86" i="13" s="1"/>
  <c r="BE85" i="13"/>
  <c r="BD85" i="13"/>
  <c r="BC85" i="13"/>
  <c r="BA85" i="13"/>
  <c r="K85" i="13"/>
  <c r="I85" i="13"/>
  <c r="G85" i="13"/>
  <c r="BB85" i="13" s="1"/>
  <c r="BE84" i="13"/>
  <c r="BD84" i="13"/>
  <c r="BC84" i="13"/>
  <c r="BA84" i="13"/>
  <c r="K84" i="13"/>
  <c r="I84" i="13"/>
  <c r="G84" i="13"/>
  <c r="BB84" i="13" s="1"/>
  <c r="BE83" i="13"/>
  <c r="BD83" i="13"/>
  <c r="BC83" i="13"/>
  <c r="BA83" i="13"/>
  <c r="K83" i="13"/>
  <c r="I83" i="13"/>
  <c r="G83" i="13"/>
  <c r="BB83" i="13" s="1"/>
  <c r="BE82" i="13"/>
  <c r="BD82" i="13"/>
  <c r="BC82" i="13"/>
  <c r="BA82" i="13"/>
  <c r="K82" i="13"/>
  <c r="I82" i="13"/>
  <c r="G82" i="13"/>
  <c r="BB82" i="13" s="1"/>
  <c r="BE81" i="13"/>
  <c r="BD81" i="13"/>
  <c r="BC81" i="13"/>
  <c r="BA81" i="13"/>
  <c r="K81" i="13"/>
  <c r="I81" i="13"/>
  <c r="G81" i="13"/>
  <c r="BB81" i="13" s="1"/>
  <c r="BE80" i="13"/>
  <c r="BD80" i="13"/>
  <c r="BC80" i="13"/>
  <c r="BA80" i="13"/>
  <c r="K80" i="13"/>
  <c r="I80" i="13"/>
  <c r="G80" i="13"/>
  <c r="BB80" i="13" s="1"/>
  <c r="BE79" i="13"/>
  <c r="BD79" i="13"/>
  <c r="BC79" i="13"/>
  <c r="BC92" i="13" s="1"/>
  <c r="G9" i="12" s="1"/>
  <c r="BA79" i="13"/>
  <c r="K79" i="13"/>
  <c r="I79" i="13"/>
  <c r="I92" i="13" s="1"/>
  <c r="G79" i="13"/>
  <c r="BB79" i="13" s="1"/>
  <c r="B9" i="12"/>
  <c r="A9" i="12"/>
  <c r="BE92" i="13"/>
  <c r="I9" i="12" s="1"/>
  <c r="BD92" i="13"/>
  <c r="H9" i="12" s="1"/>
  <c r="BA92" i="13"/>
  <c r="E9" i="12" s="1"/>
  <c r="K92" i="13"/>
  <c r="G92" i="13"/>
  <c r="BE76" i="13"/>
  <c r="BD76" i="13"/>
  <c r="BC76" i="13"/>
  <c r="BB76" i="13"/>
  <c r="BA76" i="13"/>
  <c r="K76" i="13"/>
  <c r="I76" i="13"/>
  <c r="G76" i="13"/>
  <c r="BE75" i="13"/>
  <c r="BD75" i="13"/>
  <c r="BC75" i="13"/>
  <c r="BB75" i="13"/>
  <c r="BA75" i="13"/>
  <c r="K75" i="13"/>
  <c r="I75" i="13"/>
  <c r="G75" i="13"/>
  <c r="BE74" i="13"/>
  <c r="BD74" i="13"/>
  <c r="BC74" i="13"/>
  <c r="BB74" i="13"/>
  <c r="BA74" i="13"/>
  <c r="K74" i="13"/>
  <c r="I74" i="13"/>
  <c r="G74" i="13"/>
  <c r="BE73" i="13"/>
  <c r="BD73" i="13"/>
  <c r="BC73" i="13"/>
  <c r="BB73" i="13"/>
  <c r="BA73" i="13"/>
  <c r="K73" i="13"/>
  <c r="I73" i="13"/>
  <c r="G73" i="13"/>
  <c r="BE72" i="13"/>
  <c r="BD72" i="13"/>
  <c r="BC72" i="13"/>
  <c r="BB72" i="13"/>
  <c r="BA72" i="13"/>
  <c r="K72" i="13"/>
  <c r="I72" i="13"/>
  <c r="G72" i="13"/>
  <c r="BE71" i="13"/>
  <c r="BD71" i="13"/>
  <c r="BC71" i="13"/>
  <c r="BB71" i="13"/>
  <c r="BA71" i="13"/>
  <c r="K71" i="13"/>
  <c r="I71" i="13"/>
  <c r="G71" i="13"/>
  <c r="BE70" i="13"/>
  <c r="BD70" i="13"/>
  <c r="BC70" i="13"/>
  <c r="BB70" i="13"/>
  <c r="BA70" i="13"/>
  <c r="K70" i="13"/>
  <c r="I70" i="13"/>
  <c r="G70" i="13"/>
  <c r="BE69" i="13"/>
  <c r="BD69" i="13"/>
  <c r="BC69" i="13"/>
  <c r="BB69" i="13"/>
  <c r="BA69" i="13"/>
  <c r="K69" i="13"/>
  <c r="I69" i="13"/>
  <c r="G69" i="13"/>
  <c r="BE68" i="13"/>
  <c r="BD68" i="13"/>
  <c r="BC68" i="13"/>
  <c r="BB68" i="13"/>
  <c r="BA68" i="13"/>
  <c r="K68" i="13"/>
  <c r="I68" i="13"/>
  <c r="G68" i="13"/>
  <c r="BE67" i="13"/>
  <c r="BD67" i="13"/>
  <c r="BC67" i="13"/>
  <c r="BB67" i="13"/>
  <c r="BA67" i="13"/>
  <c r="K67" i="13"/>
  <c r="I67" i="13"/>
  <c r="G67" i="13"/>
  <c r="BE66" i="13"/>
  <c r="BD66" i="13"/>
  <c r="BC66" i="13"/>
  <c r="BB66" i="13"/>
  <c r="BA66" i="13"/>
  <c r="K66" i="13"/>
  <c r="I66" i="13"/>
  <c r="G66" i="13"/>
  <c r="BE65" i="13"/>
  <c r="BD65" i="13"/>
  <c r="BC65" i="13"/>
  <c r="BB65" i="13"/>
  <c r="BA65" i="13"/>
  <c r="K65" i="13"/>
  <c r="I65" i="13"/>
  <c r="G65" i="13"/>
  <c r="BE64" i="13"/>
  <c r="BD64" i="13"/>
  <c r="BC64" i="13"/>
  <c r="BB64" i="13"/>
  <c r="BA64" i="13"/>
  <c r="K64" i="13"/>
  <c r="I64" i="13"/>
  <c r="G64" i="13"/>
  <c r="BE63" i="13"/>
  <c r="BD63" i="13"/>
  <c r="BC63" i="13"/>
  <c r="BB63" i="13"/>
  <c r="BA63" i="13"/>
  <c r="K63" i="13"/>
  <c r="I63" i="13"/>
  <c r="G63" i="13"/>
  <c r="BE62" i="13"/>
  <c r="BD62" i="13"/>
  <c r="BC62" i="13"/>
  <c r="BB62" i="13"/>
  <c r="BA62" i="13"/>
  <c r="K62" i="13"/>
  <c r="I62" i="13"/>
  <c r="G62" i="13"/>
  <c r="BE61" i="13"/>
  <c r="BD61" i="13"/>
  <c r="BC61" i="13"/>
  <c r="BB61" i="13"/>
  <c r="BA61" i="13"/>
  <c r="K61" i="13"/>
  <c r="I61" i="13"/>
  <c r="G61" i="13"/>
  <c r="BE60" i="13"/>
  <c r="BD60" i="13"/>
  <c r="BC60" i="13"/>
  <c r="BB60" i="13"/>
  <c r="BA60" i="13"/>
  <c r="K60" i="13"/>
  <c r="I60" i="13"/>
  <c r="G60" i="13"/>
  <c r="BE59" i="13"/>
  <c r="BD59" i="13"/>
  <c r="BC59" i="13"/>
  <c r="BB59" i="13"/>
  <c r="BA59" i="13"/>
  <c r="K59" i="13"/>
  <c r="I59" i="13"/>
  <c r="G59" i="13"/>
  <c r="BE58" i="13"/>
  <c r="BD58" i="13"/>
  <c r="BC58" i="13"/>
  <c r="BB58" i="13"/>
  <c r="BA58" i="13"/>
  <c r="K58" i="13"/>
  <c r="I58" i="13"/>
  <c r="G58" i="13"/>
  <c r="BE57" i="13"/>
  <c r="BD57" i="13"/>
  <c r="BC57" i="13"/>
  <c r="BB57" i="13"/>
  <c r="BA57" i="13"/>
  <c r="K57" i="13"/>
  <c r="I57" i="13"/>
  <c r="G57" i="13"/>
  <c r="BE56" i="13"/>
  <c r="BD56" i="13"/>
  <c r="BC56" i="13"/>
  <c r="BB56" i="13"/>
  <c r="BA56" i="13"/>
  <c r="K56" i="13"/>
  <c r="I56" i="13"/>
  <c r="G56" i="13"/>
  <c r="BE55" i="13"/>
  <c r="BD55" i="13"/>
  <c r="BC55" i="13"/>
  <c r="BB55" i="13"/>
  <c r="BA55" i="13"/>
  <c r="K55" i="13"/>
  <c r="I55" i="13"/>
  <c r="G55" i="13"/>
  <c r="BE54" i="13"/>
  <c r="BD54" i="13"/>
  <c r="BC54" i="13"/>
  <c r="BB54" i="13"/>
  <c r="BA54" i="13"/>
  <c r="K54" i="13"/>
  <c r="I54" i="13"/>
  <c r="G54" i="13"/>
  <c r="BE53" i="13"/>
  <c r="BD53" i="13"/>
  <c r="BC53" i="13"/>
  <c r="BB53" i="13"/>
  <c r="BA53" i="13"/>
  <c r="K53" i="13"/>
  <c r="I53" i="13"/>
  <c r="G53" i="13"/>
  <c r="BE52" i="13"/>
  <c r="BD52" i="13"/>
  <c r="BC52" i="13"/>
  <c r="BB52" i="13"/>
  <c r="BA52" i="13"/>
  <c r="K52" i="13"/>
  <c r="I52" i="13"/>
  <c r="G52" i="13"/>
  <c r="BE51" i="13"/>
  <c r="BD51" i="13"/>
  <c r="BC51" i="13"/>
  <c r="BB51" i="13"/>
  <c r="BA51" i="13"/>
  <c r="K51" i="13"/>
  <c r="I51" i="13"/>
  <c r="G51" i="13"/>
  <c r="BE50" i="13"/>
  <c r="BD50" i="13"/>
  <c r="BC50" i="13"/>
  <c r="BB50" i="13"/>
  <c r="BA50" i="13"/>
  <c r="K50" i="13"/>
  <c r="I50" i="13"/>
  <c r="G50" i="13"/>
  <c r="BE49" i="13"/>
  <c r="BD49" i="13"/>
  <c r="BC49" i="13"/>
  <c r="BB49" i="13"/>
  <c r="BA49" i="13"/>
  <c r="K49" i="13"/>
  <c r="I49" i="13"/>
  <c r="G49" i="13"/>
  <c r="BE48" i="13"/>
  <c r="BD48" i="13"/>
  <c r="BC48" i="13"/>
  <c r="BB48" i="13"/>
  <c r="BA48" i="13"/>
  <c r="K48" i="13"/>
  <c r="I48" i="13"/>
  <c r="G48" i="13"/>
  <c r="BE47" i="13"/>
  <c r="BD47" i="13"/>
  <c r="BC47" i="13"/>
  <c r="BB47" i="13"/>
  <c r="BA47" i="13"/>
  <c r="K47" i="13"/>
  <c r="I47" i="13"/>
  <c r="G47" i="13"/>
  <c r="BE46" i="13"/>
  <c r="BD46" i="13"/>
  <c r="BC46" i="13"/>
  <c r="BB46" i="13"/>
  <c r="BA46" i="13"/>
  <c r="K46" i="13"/>
  <c r="I46" i="13"/>
  <c r="G46" i="13"/>
  <c r="BE45" i="13"/>
  <c r="BD45" i="13"/>
  <c r="BC45" i="13"/>
  <c r="BB45" i="13"/>
  <c r="BA45" i="13"/>
  <c r="K45" i="13"/>
  <c r="I45" i="13"/>
  <c r="G45" i="13"/>
  <c r="BE44" i="13"/>
  <c r="BD44" i="13"/>
  <c r="BC44" i="13"/>
  <c r="BB44" i="13"/>
  <c r="BA44" i="13"/>
  <c r="K44" i="13"/>
  <c r="I44" i="13"/>
  <c r="G44" i="13"/>
  <c r="BE43" i="13"/>
  <c r="BD43" i="13"/>
  <c r="BC43" i="13"/>
  <c r="BB43" i="13"/>
  <c r="BA43" i="13"/>
  <c r="K43" i="13"/>
  <c r="I43" i="13"/>
  <c r="G43" i="13"/>
  <c r="BE42" i="13"/>
  <c r="BD42" i="13"/>
  <c r="BC42" i="13"/>
  <c r="BB42" i="13"/>
  <c r="BA42" i="13"/>
  <c r="K42" i="13"/>
  <c r="I42" i="13"/>
  <c r="G42" i="13"/>
  <c r="BE41" i="13"/>
  <c r="BD41" i="13"/>
  <c r="BC41" i="13"/>
  <c r="BB41" i="13"/>
  <c r="BA41" i="13"/>
  <c r="K41" i="13"/>
  <c r="I41" i="13"/>
  <c r="G41" i="13"/>
  <c r="BE40" i="13"/>
  <c r="BD40" i="13"/>
  <c r="BC40" i="13"/>
  <c r="BB40" i="13"/>
  <c r="BA40" i="13"/>
  <c r="K40" i="13"/>
  <c r="I40" i="13"/>
  <c r="G40" i="13"/>
  <c r="BE39" i="13"/>
  <c r="BD39" i="13"/>
  <c r="BC39" i="13"/>
  <c r="BB39" i="13"/>
  <c r="BA39" i="13"/>
  <c r="K39" i="13"/>
  <c r="I39" i="13"/>
  <c r="G39" i="13"/>
  <c r="BE38" i="13"/>
  <c r="BD38" i="13"/>
  <c r="BC38" i="13"/>
  <c r="BB38" i="13"/>
  <c r="BA38" i="13"/>
  <c r="K38" i="13"/>
  <c r="I38" i="13"/>
  <c r="G38" i="13"/>
  <c r="BE37" i="13"/>
  <c r="BE77" i="13" s="1"/>
  <c r="I8" i="12" s="1"/>
  <c r="BD37" i="13"/>
  <c r="BC37" i="13"/>
  <c r="BB37" i="13"/>
  <c r="BB77" i="13" s="1"/>
  <c r="F8" i="12" s="1"/>
  <c r="BA37" i="13"/>
  <c r="BA77" i="13" s="1"/>
  <c r="E8" i="12" s="1"/>
  <c r="K37" i="13"/>
  <c r="I37" i="13"/>
  <c r="G37" i="13"/>
  <c r="G77" i="13" s="1"/>
  <c r="B8" i="12"/>
  <c r="A8" i="12"/>
  <c r="BD77" i="13"/>
  <c r="H8" i="12" s="1"/>
  <c r="BC77" i="13"/>
  <c r="G8" i="12" s="1"/>
  <c r="K77" i="13"/>
  <c r="I77" i="13"/>
  <c r="BE34" i="13"/>
  <c r="BD34" i="13"/>
  <c r="BC34" i="13"/>
  <c r="BA34" i="13"/>
  <c r="K34" i="13"/>
  <c r="I34" i="13"/>
  <c r="G34" i="13"/>
  <c r="BB34" i="13" s="1"/>
  <c r="BE33" i="13"/>
  <c r="BD33" i="13"/>
  <c r="BC33" i="13"/>
  <c r="BA33" i="13"/>
  <c r="K33" i="13"/>
  <c r="I33" i="13"/>
  <c r="G33" i="13"/>
  <c r="BB33" i="13" s="1"/>
  <c r="BE32" i="13"/>
  <c r="BD32" i="13"/>
  <c r="BC32" i="13"/>
  <c r="BA32" i="13"/>
  <c r="K32" i="13"/>
  <c r="I32" i="13"/>
  <c r="G32" i="13"/>
  <c r="BB32" i="13" s="1"/>
  <c r="BE31" i="13"/>
  <c r="BD31" i="13"/>
  <c r="BC31" i="13"/>
  <c r="BA31" i="13"/>
  <c r="K31" i="13"/>
  <c r="I31" i="13"/>
  <c r="G31" i="13"/>
  <c r="BB31" i="13" s="1"/>
  <c r="BE30" i="13"/>
  <c r="BD30" i="13"/>
  <c r="BC30" i="13"/>
  <c r="BA30" i="13"/>
  <c r="K30" i="13"/>
  <c r="I30" i="13"/>
  <c r="G30" i="13"/>
  <c r="BB30" i="13" s="1"/>
  <c r="BE29" i="13"/>
  <c r="BD29" i="13"/>
  <c r="BC29" i="13"/>
  <c r="BA29" i="13"/>
  <c r="K29" i="13"/>
  <c r="I29" i="13"/>
  <c r="G29" i="13"/>
  <c r="BB29" i="13" s="1"/>
  <c r="BE28" i="13"/>
  <c r="BD28" i="13"/>
  <c r="BC28" i="13"/>
  <c r="BA28" i="13"/>
  <c r="K28" i="13"/>
  <c r="I28" i="13"/>
  <c r="G28" i="13"/>
  <c r="BB28" i="13" s="1"/>
  <c r="BE27" i="13"/>
  <c r="BD27" i="13"/>
  <c r="BC27" i="13"/>
  <c r="BA27" i="13"/>
  <c r="K27" i="13"/>
  <c r="I27" i="13"/>
  <c r="G27" i="13"/>
  <c r="BB27" i="13" s="1"/>
  <c r="BE26" i="13"/>
  <c r="BD26" i="13"/>
  <c r="BC26" i="13"/>
  <c r="BA26" i="13"/>
  <c r="K26" i="13"/>
  <c r="I26" i="13"/>
  <c r="G26" i="13"/>
  <c r="BB26" i="13" s="1"/>
  <c r="BE25" i="13"/>
  <c r="BD25" i="13"/>
  <c r="BC25" i="13"/>
  <c r="BA25" i="13"/>
  <c r="K25" i="13"/>
  <c r="I25" i="13"/>
  <c r="G25" i="13"/>
  <c r="BB25" i="13" s="1"/>
  <c r="BE24" i="13"/>
  <c r="BD24" i="13"/>
  <c r="BC24" i="13"/>
  <c r="BA24" i="13"/>
  <c r="K24" i="13"/>
  <c r="I24" i="13"/>
  <c r="G24" i="13"/>
  <c r="BB24" i="13" s="1"/>
  <c r="BE23" i="13"/>
  <c r="BD23" i="13"/>
  <c r="BC23" i="13"/>
  <c r="BA23" i="13"/>
  <c r="K23" i="13"/>
  <c r="I23" i="13"/>
  <c r="G23" i="13"/>
  <c r="BB23" i="13" s="1"/>
  <c r="BE22" i="13"/>
  <c r="BD22" i="13"/>
  <c r="BC22" i="13"/>
  <c r="BA22" i="13"/>
  <c r="K22" i="13"/>
  <c r="I22" i="13"/>
  <c r="G22" i="13"/>
  <c r="BB22" i="13" s="1"/>
  <c r="BE21" i="13"/>
  <c r="BD21" i="13"/>
  <c r="BC21" i="13"/>
  <c r="BA21" i="13"/>
  <c r="K21" i="13"/>
  <c r="I21" i="13"/>
  <c r="G21" i="13"/>
  <c r="BB21" i="13" s="1"/>
  <c r="BE20" i="13"/>
  <c r="BD20" i="13"/>
  <c r="BC20" i="13"/>
  <c r="BA20" i="13"/>
  <c r="K20" i="13"/>
  <c r="I20" i="13"/>
  <c r="G20" i="13"/>
  <c r="BB20" i="13" s="1"/>
  <c r="BE19" i="13"/>
  <c r="BD19" i="13"/>
  <c r="BC19" i="13"/>
  <c r="BA19" i="13"/>
  <c r="K19" i="13"/>
  <c r="I19" i="13"/>
  <c r="G19" i="13"/>
  <c r="BB19" i="13" s="1"/>
  <c r="BE18" i="13"/>
  <c r="BD18" i="13"/>
  <c r="BC18" i="13"/>
  <c r="BA18" i="13"/>
  <c r="K18" i="13"/>
  <c r="I18" i="13"/>
  <c r="G18" i="13"/>
  <c r="BB18" i="13" s="1"/>
  <c r="BE17" i="13"/>
  <c r="BD17" i="13"/>
  <c r="BC17" i="13"/>
  <c r="BA17" i="13"/>
  <c r="K17" i="13"/>
  <c r="I17" i="13"/>
  <c r="G17" i="13"/>
  <c r="BB17" i="13" s="1"/>
  <c r="BE16" i="13"/>
  <c r="BD16" i="13"/>
  <c r="BC16" i="13"/>
  <c r="BA16" i="13"/>
  <c r="K16" i="13"/>
  <c r="I16" i="13"/>
  <c r="G16" i="13"/>
  <c r="BB16" i="13" s="1"/>
  <c r="BE15" i="13"/>
  <c r="BD15" i="13"/>
  <c r="BC15" i="13"/>
  <c r="BA15" i="13"/>
  <c r="K15" i="13"/>
  <c r="I15" i="13"/>
  <c r="G15" i="13"/>
  <c r="BB15" i="13" s="1"/>
  <c r="BE14" i="13"/>
  <c r="BD14" i="13"/>
  <c r="BC14" i="13"/>
  <c r="BA14" i="13"/>
  <c r="K14" i="13"/>
  <c r="I14" i="13"/>
  <c r="G14" i="13"/>
  <c r="BB14" i="13" s="1"/>
  <c r="BE13" i="13"/>
  <c r="BD13" i="13"/>
  <c r="BC13" i="13"/>
  <c r="BA13" i="13"/>
  <c r="K13" i="13"/>
  <c r="I13" i="13"/>
  <c r="G13" i="13"/>
  <c r="BB13" i="13" s="1"/>
  <c r="BE12" i="13"/>
  <c r="BD12" i="13"/>
  <c r="BC12" i="13"/>
  <c r="BA12" i="13"/>
  <c r="K12" i="13"/>
  <c r="I12" i="13"/>
  <c r="G12" i="13"/>
  <c r="BB12" i="13" s="1"/>
  <c r="BE11" i="13"/>
  <c r="BD11" i="13"/>
  <c r="BC11" i="13"/>
  <c r="BA11" i="13"/>
  <c r="K11" i="13"/>
  <c r="I11" i="13"/>
  <c r="G11" i="13"/>
  <c r="BB11" i="13" s="1"/>
  <c r="BE10" i="13"/>
  <c r="BD10" i="13"/>
  <c r="BC10" i="13"/>
  <c r="BA10" i="13"/>
  <c r="K10" i="13"/>
  <c r="I10" i="13"/>
  <c r="G10" i="13"/>
  <c r="BB10" i="13" s="1"/>
  <c r="BE9" i="13"/>
  <c r="BD9" i="13"/>
  <c r="BC9" i="13"/>
  <c r="BA9" i="13"/>
  <c r="K9" i="13"/>
  <c r="I9" i="13"/>
  <c r="G9" i="13"/>
  <c r="BB9" i="13" s="1"/>
  <c r="BE8" i="13"/>
  <c r="BD8" i="13"/>
  <c r="BD35" i="13" s="1"/>
  <c r="H7" i="12" s="1"/>
  <c r="BC8" i="13"/>
  <c r="BA8" i="13"/>
  <c r="K8" i="13"/>
  <c r="K35" i="13" s="1"/>
  <c r="I8" i="13"/>
  <c r="G8" i="13"/>
  <c r="BB8" i="13" s="1"/>
  <c r="B7" i="12"/>
  <c r="A7" i="12"/>
  <c r="BE35" i="13"/>
  <c r="I7" i="12" s="1"/>
  <c r="BC35" i="13"/>
  <c r="G7" i="12" s="1"/>
  <c r="G13" i="12" s="1"/>
  <c r="C18" i="11" s="1"/>
  <c r="BA35" i="13"/>
  <c r="E7" i="12" s="1"/>
  <c r="E13" i="12" s="1"/>
  <c r="C15" i="11" s="1"/>
  <c r="I35" i="13"/>
  <c r="G35" i="13"/>
  <c r="E4" i="13"/>
  <c r="F3" i="13"/>
  <c r="G18" i="12"/>
  <c r="I18" i="12" s="1"/>
  <c r="H19" i="12" s="1"/>
  <c r="G23" i="11" s="1"/>
  <c r="G22" i="11" s="1"/>
  <c r="C33" i="11"/>
  <c r="F33" i="11" s="1"/>
  <c r="C31" i="11"/>
  <c r="G15" i="11"/>
  <c r="D15" i="11"/>
  <c r="G7" i="11"/>
  <c r="BE25" i="10"/>
  <c r="BD25" i="10"/>
  <c r="BC25" i="10"/>
  <c r="BA25" i="10"/>
  <c r="K25" i="10"/>
  <c r="I25" i="10"/>
  <c r="G25" i="10"/>
  <c r="BB25" i="10" s="1"/>
  <c r="BE24" i="10"/>
  <c r="BD24" i="10"/>
  <c r="BC24" i="10"/>
  <c r="BA24" i="10"/>
  <c r="K24" i="10"/>
  <c r="I24" i="10"/>
  <c r="G24" i="10"/>
  <c r="BB24" i="10" s="1"/>
  <c r="BE23" i="10"/>
  <c r="BD23" i="10"/>
  <c r="BC23" i="10"/>
  <c r="BA23" i="10"/>
  <c r="K23" i="10"/>
  <c r="I23" i="10"/>
  <c r="G23" i="10"/>
  <c r="BB23" i="10" s="1"/>
  <c r="BE22" i="10"/>
  <c r="BD22" i="10"/>
  <c r="BC22" i="10"/>
  <c r="BA22" i="10"/>
  <c r="K22" i="10"/>
  <c r="I22" i="10"/>
  <c r="G22" i="10"/>
  <c r="BB22" i="10" s="1"/>
  <c r="BE21" i="10"/>
  <c r="BD21" i="10"/>
  <c r="BC21" i="10"/>
  <c r="BA21" i="10"/>
  <c r="K21" i="10"/>
  <c r="I21" i="10"/>
  <c r="G21" i="10"/>
  <c r="BB21" i="10" s="1"/>
  <c r="BE20" i="10"/>
  <c r="BD20" i="10"/>
  <c r="BC20" i="10"/>
  <c r="BA20" i="10"/>
  <c r="K20" i="10"/>
  <c r="I20" i="10"/>
  <c r="G20" i="10"/>
  <c r="BB20" i="10" s="1"/>
  <c r="BE19" i="10"/>
  <c r="BD19" i="10"/>
  <c r="BC19" i="10"/>
  <c r="BA19" i="10"/>
  <c r="K19" i="10"/>
  <c r="I19" i="10"/>
  <c r="G19" i="10"/>
  <c r="BB19" i="10" s="1"/>
  <c r="BE18" i="10"/>
  <c r="BD18" i="10"/>
  <c r="BC18" i="10"/>
  <c r="BA18" i="10"/>
  <c r="K18" i="10"/>
  <c r="I18" i="10"/>
  <c r="G18" i="10"/>
  <c r="BB18" i="10" s="1"/>
  <c r="BE17" i="10"/>
  <c r="BD17" i="10"/>
  <c r="BC17" i="10"/>
  <c r="BA17" i="10"/>
  <c r="K17" i="10"/>
  <c r="I17" i="10"/>
  <c r="G17" i="10"/>
  <c r="BB17" i="10" s="1"/>
  <c r="BE16" i="10"/>
  <c r="BD16" i="10"/>
  <c r="BC16" i="10"/>
  <c r="BA16" i="10"/>
  <c r="K16" i="10"/>
  <c r="I16" i="10"/>
  <c r="G16" i="10"/>
  <c r="BB16" i="10" s="1"/>
  <c r="BE15" i="10"/>
  <c r="BD15" i="10"/>
  <c r="BC15" i="10"/>
  <c r="BA15" i="10"/>
  <c r="K15" i="10"/>
  <c r="I15" i="10"/>
  <c r="G15" i="10"/>
  <c r="BB15" i="10" s="1"/>
  <c r="BE14" i="10"/>
  <c r="BD14" i="10"/>
  <c r="BC14" i="10"/>
  <c r="BA14" i="10"/>
  <c r="K14" i="10"/>
  <c r="I14" i="10"/>
  <c r="G14" i="10"/>
  <c r="BB14" i="10" s="1"/>
  <c r="BE13" i="10"/>
  <c r="BD13" i="10"/>
  <c r="BC13" i="10"/>
  <c r="BA13" i="10"/>
  <c r="K13" i="10"/>
  <c r="I13" i="10"/>
  <c r="G13" i="10"/>
  <c r="BB13" i="10" s="1"/>
  <c r="BE12" i="10"/>
  <c r="BD12" i="10"/>
  <c r="BC12" i="10"/>
  <c r="BA12" i="10"/>
  <c r="K12" i="10"/>
  <c r="I12" i="10"/>
  <c r="G12" i="10"/>
  <c r="BB12" i="10" s="1"/>
  <c r="BE11" i="10"/>
  <c r="BD11" i="10"/>
  <c r="BC11" i="10"/>
  <c r="BA11" i="10"/>
  <c r="K11" i="10"/>
  <c r="I11" i="10"/>
  <c r="G11" i="10"/>
  <c r="BB11" i="10" s="1"/>
  <c r="BE10" i="10"/>
  <c r="BD10" i="10"/>
  <c r="BC10" i="10"/>
  <c r="BA10" i="10"/>
  <c r="K10" i="10"/>
  <c r="I10" i="10"/>
  <c r="G10" i="10"/>
  <c r="BB10" i="10" s="1"/>
  <c r="BE9" i="10"/>
  <c r="BD9" i="10"/>
  <c r="BC9" i="10"/>
  <c r="BA9" i="10"/>
  <c r="K9" i="10"/>
  <c r="I9" i="10"/>
  <c r="G9" i="10"/>
  <c r="BB9" i="10" s="1"/>
  <c r="BE8" i="10"/>
  <c r="BD8" i="10"/>
  <c r="BC8" i="10"/>
  <c r="BA8" i="10"/>
  <c r="K8" i="10"/>
  <c r="I8" i="10"/>
  <c r="G8" i="10"/>
  <c r="BB8" i="10" s="1"/>
  <c r="BB26" i="10" s="1"/>
  <c r="F7" i="9" s="1"/>
  <c r="F8" i="9" s="1"/>
  <c r="C16" i="8" s="1"/>
  <c r="B7" i="9"/>
  <c r="A7" i="9"/>
  <c r="BE26" i="10"/>
  <c r="I7" i="9" s="1"/>
  <c r="I8" i="9" s="1"/>
  <c r="C21" i="8" s="1"/>
  <c r="BD26" i="10"/>
  <c r="H7" i="9" s="1"/>
  <c r="H8" i="9" s="1"/>
  <c r="C17" i="8" s="1"/>
  <c r="BC26" i="10"/>
  <c r="G7" i="9" s="1"/>
  <c r="G8" i="9" s="1"/>
  <c r="C18" i="8" s="1"/>
  <c r="BA26" i="10"/>
  <c r="E7" i="9" s="1"/>
  <c r="E8" i="9" s="1"/>
  <c r="C15" i="8" s="1"/>
  <c r="K26" i="10"/>
  <c r="I26" i="10"/>
  <c r="E4" i="10"/>
  <c r="F3" i="10"/>
  <c r="G13" i="9"/>
  <c r="I13" i="9" s="1"/>
  <c r="H14" i="9" s="1"/>
  <c r="G23" i="8" s="1"/>
  <c r="G22" i="8" s="1"/>
  <c r="F33" i="8"/>
  <c r="C33" i="8"/>
  <c r="C31" i="8"/>
  <c r="G15" i="8"/>
  <c r="D15" i="8"/>
  <c r="G7" i="8"/>
  <c r="BE125" i="7"/>
  <c r="BD125" i="7"/>
  <c r="BC125" i="7"/>
  <c r="BA125" i="7"/>
  <c r="K125" i="7"/>
  <c r="I125" i="7"/>
  <c r="G125" i="7"/>
  <c r="BB125" i="7" s="1"/>
  <c r="BE124" i="7"/>
  <c r="BD124" i="7"/>
  <c r="BC124" i="7"/>
  <c r="BA124" i="7"/>
  <c r="K124" i="7"/>
  <c r="I124" i="7"/>
  <c r="G124" i="7"/>
  <c r="BB124" i="7" s="1"/>
  <c r="BE123" i="7"/>
  <c r="BD123" i="7"/>
  <c r="BC123" i="7"/>
  <c r="BA123" i="7"/>
  <c r="K123" i="7"/>
  <c r="I123" i="7"/>
  <c r="G123" i="7"/>
  <c r="BB123" i="7" s="1"/>
  <c r="BB126" i="7" s="1"/>
  <c r="F10" i="6" s="1"/>
  <c r="B10" i="6"/>
  <c r="A10" i="6"/>
  <c r="BE126" i="7"/>
  <c r="I10" i="6" s="1"/>
  <c r="BD126" i="7"/>
  <c r="H10" i="6" s="1"/>
  <c r="BC126" i="7"/>
  <c r="G10" i="6" s="1"/>
  <c r="BA126" i="7"/>
  <c r="E10" i="6" s="1"/>
  <c r="K126" i="7"/>
  <c r="I126" i="7"/>
  <c r="BE120" i="7"/>
  <c r="BD120" i="7"/>
  <c r="BC120" i="7"/>
  <c r="BA120" i="7"/>
  <c r="K120" i="7"/>
  <c r="I120" i="7"/>
  <c r="G120" i="7"/>
  <c r="BB120" i="7" s="1"/>
  <c r="BE119" i="7"/>
  <c r="BD119" i="7"/>
  <c r="BC119" i="7"/>
  <c r="BA119" i="7"/>
  <c r="K119" i="7"/>
  <c r="I119" i="7"/>
  <c r="G119" i="7"/>
  <c r="BB119" i="7" s="1"/>
  <c r="BE118" i="7"/>
  <c r="BD118" i="7"/>
  <c r="BC118" i="7"/>
  <c r="BA118" i="7"/>
  <c r="K118" i="7"/>
  <c r="I118" i="7"/>
  <c r="G118" i="7"/>
  <c r="BB118" i="7" s="1"/>
  <c r="BE117" i="7"/>
  <c r="BD117" i="7"/>
  <c r="BC117" i="7"/>
  <c r="BA117" i="7"/>
  <c r="K117" i="7"/>
  <c r="I117" i="7"/>
  <c r="G117" i="7"/>
  <c r="BB117" i="7" s="1"/>
  <c r="BE116" i="7"/>
  <c r="BD116" i="7"/>
  <c r="BC116" i="7"/>
  <c r="BA116" i="7"/>
  <c r="K116" i="7"/>
  <c r="I116" i="7"/>
  <c r="G116" i="7"/>
  <c r="BB116" i="7" s="1"/>
  <c r="BE115" i="7"/>
  <c r="BD115" i="7"/>
  <c r="BC115" i="7"/>
  <c r="BA115" i="7"/>
  <c r="K115" i="7"/>
  <c r="I115" i="7"/>
  <c r="G115" i="7"/>
  <c r="BB115" i="7" s="1"/>
  <c r="BE114" i="7"/>
  <c r="BD114" i="7"/>
  <c r="BC114" i="7"/>
  <c r="BA114" i="7"/>
  <c r="K114" i="7"/>
  <c r="I114" i="7"/>
  <c r="G114" i="7"/>
  <c r="BB114" i="7" s="1"/>
  <c r="BE113" i="7"/>
  <c r="BD113" i="7"/>
  <c r="BC113" i="7"/>
  <c r="BA113" i="7"/>
  <c r="K113" i="7"/>
  <c r="I113" i="7"/>
  <c r="G113" i="7"/>
  <c r="BB113" i="7" s="1"/>
  <c r="BE112" i="7"/>
  <c r="BD112" i="7"/>
  <c r="BC112" i="7"/>
  <c r="BA112" i="7"/>
  <c r="K112" i="7"/>
  <c r="I112" i="7"/>
  <c r="G112" i="7"/>
  <c r="BB112" i="7" s="1"/>
  <c r="BE111" i="7"/>
  <c r="BD111" i="7"/>
  <c r="BC111" i="7"/>
  <c r="BA111" i="7"/>
  <c r="K111" i="7"/>
  <c r="I111" i="7"/>
  <c r="G111" i="7"/>
  <c r="BB111" i="7" s="1"/>
  <c r="BE110" i="7"/>
  <c r="BD110" i="7"/>
  <c r="BC110" i="7"/>
  <c r="BA110" i="7"/>
  <c r="K110" i="7"/>
  <c r="I110" i="7"/>
  <c r="G110" i="7"/>
  <c r="BB110" i="7" s="1"/>
  <c r="BE109" i="7"/>
  <c r="BD109" i="7"/>
  <c r="BC109" i="7"/>
  <c r="BA109" i="7"/>
  <c r="K109" i="7"/>
  <c r="I109" i="7"/>
  <c r="G109" i="7"/>
  <c r="BB109" i="7" s="1"/>
  <c r="BE108" i="7"/>
  <c r="BD108" i="7"/>
  <c r="BC108" i="7"/>
  <c r="BA108" i="7"/>
  <c r="K108" i="7"/>
  <c r="I108" i="7"/>
  <c r="G108" i="7"/>
  <c r="BB108" i="7" s="1"/>
  <c r="BE107" i="7"/>
  <c r="BD107" i="7"/>
  <c r="BC107" i="7"/>
  <c r="BA107" i="7"/>
  <c r="K107" i="7"/>
  <c r="I107" i="7"/>
  <c r="G107" i="7"/>
  <c r="BB107" i="7" s="1"/>
  <c r="BE106" i="7"/>
  <c r="BD106" i="7"/>
  <c r="BC106" i="7"/>
  <c r="BA106" i="7"/>
  <c r="K106" i="7"/>
  <c r="I106" i="7"/>
  <c r="G106" i="7"/>
  <c r="BB106" i="7" s="1"/>
  <c r="BE105" i="7"/>
  <c r="BD105" i="7"/>
  <c r="BC105" i="7"/>
  <c r="BA105" i="7"/>
  <c r="K105" i="7"/>
  <c r="I105" i="7"/>
  <c r="G105" i="7"/>
  <c r="BB105" i="7" s="1"/>
  <c r="BE104" i="7"/>
  <c r="BD104" i="7"/>
  <c r="BC104" i="7"/>
  <c r="BA104" i="7"/>
  <c r="K104" i="7"/>
  <c r="I104" i="7"/>
  <c r="G104" i="7"/>
  <c r="BB104" i="7" s="1"/>
  <c r="BE103" i="7"/>
  <c r="BD103" i="7"/>
  <c r="BC103" i="7"/>
  <c r="BA103" i="7"/>
  <c r="K103" i="7"/>
  <c r="I103" i="7"/>
  <c r="G103" i="7"/>
  <c r="BB103" i="7" s="1"/>
  <c r="BE102" i="7"/>
  <c r="BD102" i="7"/>
  <c r="BC102" i="7"/>
  <c r="BA102" i="7"/>
  <c r="K102" i="7"/>
  <c r="I102" i="7"/>
  <c r="G102" i="7"/>
  <c r="BB102" i="7" s="1"/>
  <c r="BE101" i="7"/>
  <c r="BD101" i="7"/>
  <c r="BC101" i="7"/>
  <c r="BA101" i="7"/>
  <c r="K101" i="7"/>
  <c r="I101" i="7"/>
  <c r="G101" i="7"/>
  <c r="BB101" i="7" s="1"/>
  <c r="BE100" i="7"/>
  <c r="BD100" i="7"/>
  <c r="BC100" i="7"/>
  <c r="BA100" i="7"/>
  <c r="K100" i="7"/>
  <c r="I100" i="7"/>
  <c r="G100" i="7"/>
  <c r="BB100" i="7" s="1"/>
  <c r="BE99" i="7"/>
  <c r="BD99" i="7"/>
  <c r="BC99" i="7"/>
  <c r="BA99" i="7"/>
  <c r="K99" i="7"/>
  <c r="I99" i="7"/>
  <c r="G99" i="7"/>
  <c r="BB99" i="7" s="1"/>
  <c r="BE98" i="7"/>
  <c r="BD98" i="7"/>
  <c r="BC98" i="7"/>
  <c r="BA98" i="7"/>
  <c r="K98" i="7"/>
  <c r="I98" i="7"/>
  <c r="G98" i="7"/>
  <c r="BB98" i="7" s="1"/>
  <c r="BE97" i="7"/>
  <c r="BD97" i="7"/>
  <c r="BC97" i="7"/>
  <c r="BA97" i="7"/>
  <c r="K97" i="7"/>
  <c r="I97" i="7"/>
  <c r="G97" i="7"/>
  <c r="BB97" i="7" s="1"/>
  <c r="BE96" i="7"/>
  <c r="BD96" i="7"/>
  <c r="BC96" i="7"/>
  <c r="BA96" i="7"/>
  <c r="K96" i="7"/>
  <c r="I96" i="7"/>
  <c r="G96" i="7"/>
  <c r="BB96" i="7" s="1"/>
  <c r="BE95" i="7"/>
  <c r="BD95" i="7"/>
  <c r="BC95" i="7"/>
  <c r="BA95" i="7"/>
  <c r="K95" i="7"/>
  <c r="I95" i="7"/>
  <c r="G95" i="7"/>
  <c r="BB95" i="7" s="1"/>
  <c r="BE94" i="7"/>
  <c r="BD94" i="7"/>
  <c r="BC94" i="7"/>
  <c r="BA94" i="7"/>
  <c r="K94" i="7"/>
  <c r="I94" i="7"/>
  <c r="G94" i="7"/>
  <c r="BB94" i="7" s="1"/>
  <c r="BE93" i="7"/>
  <c r="BD93" i="7"/>
  <c r="BC93" i="7"/>
  <c r="BA93" i="7"/>
  <c r="K93" i="7"/>
  <c r="I93" i="7"/>
  <c r="G93" i="7"/>
  <c r="BB93" i="7" s="1"/>
  <c r="BE92" i="7"/>
  <c r="BD92" i="7"/>
  <c r="BC92" i="7"/>
  <c r="BA92" i="7"/>
  <c r="K92" i="7"/>
  <c r="I92" i="7"/>
  <c r="G92" i="7"/>
  <c r="BB92" i="7" s="1"/>
  <c r="BE91" i="7"/>
  <c r="BD91" i="7"/>
  <c r="BC91" i="7"/>
  <c r="BA91" i="7"/>
  <c r="K91" i="7"/>
  <c r="I91" i="7"/>
  <c r="G91" i="7"/>
  <c r="BB91" i="7" s="1"/>
  <c r="BE90" i="7"/>
  <c r="BD90" i="7"/>
  <c r="BC90" i="7"/>
  <c r="BA90" i="7"/>
  <c r="K90" i="7"/>
  <c r="I90" i="7"/>
  <c r="G90" i="7"/>
  <c r="BB90" i="7" s="1"/>
  <c r="BE89" i="7"/>
  <c r="BD89" i="7"/>
  <c r="BC89" i="7"/>
  <c r="BA89" i="7"/>
  <c r="K89" i="7"/>
  <c r="I89" i="7"/>
  <c r="G89" i="7"/>
  <c r="BB89" i="7" s="1"/>
  <c r="BE88" i="7"/>
  <c r="BD88" i="7"/>
  <c r="BC88" i="7"/>
  <c r="BA88" i="7"/>
  <c r="K88" i="7"/>
  <c r="I88" i="7"/>
  <c r="G88" i="7"/>
  <c r="BB88" i="7" s="1"/>
  <c r="BE87" i="7"/>
  <c r="BD87" i="7"/>
  <c r="BC87" i="7"/>
  <c r="BA87" i="7"/>
  <c r="K87" i="7"/>
  <c r="I87" i="7"/>
  <c r="G87" i="7"/>
  <c r="BB87" i="7" s="1"/>
  <c r="BE86" i="7"/>
  <c r="BE121" i="7" s="1"/>
  <c r="I9" i="6" s="1"/>
  <c r="BD86" i="7"/>
  <c r="BC86" i="7"/>
  <c r="BA86" i="7"/>
  <c r="BA121" i="7" s="1"/>
  <c r="E9" i="6" s="1"/>
  <c r="K86" i="7"/>
  <c r="I86" i="7"/>
  <c r="G86" i="7"/>
  <c r="BB86" i="7" s="1"/>
  <c r="B9" i="6"/>
  <c r="A9" i="6"/>
  <c r="BD121" i="7"/>
  <c r="H9" i="6" s="1"/>
  <c r="BC121" i="7"/>
  <c r="G9" i="6" s="1"/>
  <c r="K121" i="7"/>
  <c r="I121" i="7"/>
  <c r="G121" i="7"/>
  <c r="BE83" i="7"/>
  <c r="BD83" i="7"/>
  <c r="BC83" i="7"/>
  <c r="BA83" i="7"/>
  <c r="K83" i="7"/>
  <c r="I83" i="7"/>
  <c r="G83" i="7"/>
  <c r="BB83" i="7" s="1"/>
  <c r="BE82" i="7"/>
  <c r="BD82" i="7"/>
  <c r="BC82" i="7"/>
  <c r="BA82" i="7"/>
  <c r="K82" i="7"/>
  <c r="I82" i="7"/>
  <c r="G82" i="7"/>
  <c r="BB82" i="7" s="1"/>
  <c r="BE81" i="7"/>
  <c r="BD81" i="7"/>
  <c r="BC81" i="7"/>
  <c r="BA81" i="7"/>
  <c r="K81" i="7"/>
  <c r="I81" i="7"/>
  <c r="G81" i="7"/>
  <c r="BB81" i="7" s="1"/>
  <c r="BE80" i="7"/>
  <c r="BD80" i="7"/>
  <c r="BC80" i="7"/>
  <c r="BA80" i="7"/>
  <c r="K80" i="7"/>
  <c r="I80" i="7"/>
  <c r="G80" i="7"/>
  <c r="BB80" i="7" s="1"/>
  <c r="BE79" i="7"/>
  <c r="BD79" i="7"/>
  <c r="BC79" i="7"/>
  <c r="BA79" i="7"/>
  <c r="K79" i="7"/>
  <c r="I79" i="7"/>
  <c r="G79" i="7"/>
  <c r="BB79" i="7" s="1"/>
  <c r="BE78" i="7"/>
  <c r="BD78" i="7"/>
  <c r="BC78" i="7"/>
  <c r="BA78" i="7"/>
  <c r="K78" i="7"/>
  <c r="I78" i="7"/>
  <c r="G78" i="7"/>
  <c r="BB78" i="7" s="1"/>
  <c r="BE77" i="7"/>
  <c r="BD77" i="7"/>
  <c r="BC77" i="7"/>
  <c r="BA77" i="7"/>
  <c r="K77" i="7"/>
  <c r="I77" i="7"/>
  <c r="G77" i="7"/>
  <c r="BB77" i="7" s="1"/>
  <c r="BE76" i="7"/>
  <c r="BD76" i="7"/>
  <c r="BC76" i="7"/>
  <c r="BA76" i="7"/>
  <c r="K76" i="7"/>
  <c r="I76" i="7"/>
  <c r="G76" i="7"/>
  <c r="BB76" i="7" s="1"/>
  <c r="BE75" i="7"/>
  <c r="BD75" i="7"/>
  <c r="BC75" i="7"/>
  <c r="BA75" i="7"/>
  <c r="K75" i="7"/>
  <c r="I75" i="7"/>
  <c r="G75" i="7"/>
  <c r="BB75" i="7" s="1"/>
  <c r="BE74" i="7"/>
  <c r="BD74" i="7"/>
  <c r="BC74" i="7"/>
  <c r="BA74" i="7"/>
  <c r="K74" i="7"/>
  <c r="I74" i="7"/>
  <c r="G74" i="7"/>
  <c r="BB74" i="7" s="1"/>
  <c r="BE73" i="7"/>
  <c r="BD73" i="7"/>
  <c r="BC73" i="7"/>
  <c r="BA73" i="7"/>
  <c r="K73" i="7"/>
  <c r="I73" i="7"/>
  <c r="G73" i="7"/>
  <c r="BB73" i="7" s="1"/>
  <c r="BE72" i="7"/>
  <c r="BD72" i="7"/>
  <c r="BC72" i="7"/>
  <c r="BA72" i="7"/>
  <c r="K72" i="7"/>
  <c r="I72" i="7"/>
  <c r="G72" i="7"/>
  <c r="BB72" i="7" s="1"/>
  <c r="BE71" i="7"/>
  <c r="BD71" i="7"/>
  <c r="BC71" i="7"/>
  <c r="BA71" i="7"/>
  <c r="K71" i="7"/>
  <c r="I71" i="7"/>
  <c r="G71" i="7"/>
  <c r="BB71" i="7" s="1"/>
  <c r="BE70" i="7"/>
  <c r="BD70" i="7"/>
  <c r="BC70" i="7"/>
  <c r="BA70" i="7"/>
  <c r="K70" i="7"/>
  <c r="I70" i="7"/>
  <c r="G70" i="7"/>
  <c r="BB70" i="7" s="1"/>
  <c r="BE69" i="7"/>
  <c r="BD69" i="7"/>
  <c r="BC69" i="7"/>
  <c r="BA69" i="7"/>
  <c r="K69" i="7"/>
  <c r="I69" i="7"/>
  <c r="G69" i="7"/>
  <c r="BB69" i="7" s="1"/>
  <c r="BE68" i="7"/>
  <c r="BD68" i="7"/>
  <c r="BC68" i="7"/>
  <c r="BA68" i="7"/>
  <c r="K68" i="7"/>
  <c r="I68" i="7"/>
  <c r="G68" i="7"/>
  <c r="BB68" i="7" s="1"/>
  <c r="BE67" i="7"/>
  <c r="BD67" i="7"/>
  <c r="BC67" i="7"/>
  <c r="BA67" i="7"/>
  <c r="K67" i="7"/>
  <c r="I67" i="7"/>
  <c r="G67" i="7"/>
  <c r="BB67" i="7" s="1"/>
  <c r="BE66" i="7"/>
  <c r="BD66" i="7"/>
  <c r="BC66" i="7"/>
  <c r="BA66" i="7"/>
  <c r="K66" i="7"/>
  <c r="I66" i="7"/>
  <c r="G66" i="7"/>
  <c r="BB66" i="7" s="1"/>
  <c r="BE65" i="7"/>
  <c r="BD65" i="7"/>
  <c r="BC65" i="7"/>
  <c r="BA65" i="7"/>
  <c r="K65" i="7"/>
  <c r="I65" i="7"/>
  <c r="G65" i="7"/>
  <c r="BB65" i="7" s="1"/>
  <c r="BE64" i="7"/>
  <c r="BD64" i="7"/>
  <c r="BC64" i="7"/>
  <c r="BA64" i="7"/>
  <c r="K64" i="7"/>
  <c r="I64" i="7"/>
  <c r="G64" i="7"/>
  <c r="BB64" i="7" s="1"/>
  <c r="BE63" i="7"/>
  <c r="BD63" i="7"/>
  <c r="BC63" i="7"/>
  <c r="BA63" i="7"/>
  <c r="K63" i="7"/>
  <c r="I63" i="7"/>
  <c r="G63" i="7"/>
  <c r="BB63" i="7" s="1"/>
  <c r="BE62" i="7"/>
  <c r="BD62" i="7"/>
  <c r="BC62" i="7"/>
  <c r="BA62" i="7"/>
  <c r="K62" i="7"/>
  <c r="I62" i="7"/>
  <c r="G62" i="7"/>
  <c r="BB62" i="7" s="1"/>
  <c r="BE61" i="7"/>
  <c r="BD61" i="7"/>
  <c r="BC61" i="7"/>
  <c r="BA61" i="7"/>
  <c r="K61" i="7"/>
  <c r="I61" i="7"/>
  <c r="G61" i="7"/>
  <c r="BB61" i="7" s="1"/>
  <c r="BE60" i="7"/>
  <c r="BD60" i="7"/>
  <c r="BC60" i="7"/>
  <c r="BA60" i="7"/>
  <c r="K60" i="7"/>
  <c r="I60" i="7"/>
  <c r="G60" i="7"/>
  <c r="BB60" i="7" s="1"/>
  <c r="BE59" i="7"/>
  <c r="BD59" i="7"/>
  <c r="BC59" i="7"/>
  <c r="BA59" i="7"/>
  <c r="K59" i="7"/>
  <c r="I59" i="7"/>
  <c r="G59" i="7"/>
  <c r="BB59" i="7" s="1"/>
  <c r="BE58" i="7"/>
  <c r="BD58" i="7"/>
  <c r="BC58" i="7"/>
  <c r="BA58" i="7"/>
  <c r="K58" i="7"/>
  <c r="I58" i="7"/>
  <c r="G58" i="7"/>
  <c r="BB58" i="7" s="1"/>
  <c r="BE57" i="7"/>
  <c r="BD57" i="7"/>
  <c r="BC57" i="7"/>
  <c r="BA57" i="7"/>
  <c r="K57" i="7"/>
  <c r="I57" i="7"/>
  <c r="G57" i="7"/>
  <c r="BB57" i="7" s="1"/>
  <c r="BE56" i="7"/>
  <c r="BD56" i="7"/>
  <c r="BC56" i="7"/>
  <c r="BA56" i="7"/>
  <c r="K56" i="7"/>
  <c r="I56" i="7"/>
  <c r="G56" i="7"/>
  <c r="BB56" i="7" s="1"/>
  <c r="BE55" i="7"/>
  <c r="BD55" i="7"/>
  <c r="BC55" i="7"/>
  <c r="BA55" i="7"/>
  <c r="K55" i="7"/>
  <c r="I55" i="7"/>
  <c r="G55" i="7"/>
  <c r="BB55" i="7" s="1"/>
  <c r="BE54" i="7"/>
  <c r="BD54" i="7"/>
  <c r="BC54" i="7"/>
  <c r="BA54" i="7"/>
  <c r="K54" i="7"/>
  <c r="I54" i="7"/>
  <c r="G54" i="7"/>
  <c r="BB54" i="7" s="1"/>
  <c r="BE53" i="7"/>
  <c r="BD53" i="7"/>
  <c r="BC53" i="7"/>
  <c r="BA53" i="7"/>
  <c r="K53" i="7"/>
  <c r="I53" i="7"/>
  <c r="G53" i="7"/>
  <c r="BB53" i="7" s="1"/>
  <c r="BE52" i="7"/>
  <c r="BD52" i="7"/>
  <c r="BC52" i="7"/>
  <c r="BA52" i="7"/>
  <c r="K52" i="7"/>
  <c r="I52" i="7"/>
  <c r="G52" i="7"/>
  <c r="BB52" i="7" s="1"/>
  <c r="BE51" i="7"/>
  <c r="BD51" i="7"/>
  <c r="BC51" i="7"/>
  <c r="BA51" i="7"/>
  <c r="K51" i="7"/>
  <c r="I51" i="7"/>
  <c r="G51" i="7"/>
  <c r="BB51" i="7" s="1"/>
  <c r="BE50" i="7"/>
  <c r="BD50" i="7"/>
  <c r="BC50" i="7"/>
  <c r="BA50" i="7"/>
  <c r="K50" i="7"/>
  <c r="I50" i="7"/>
  <c r="G50" i="7"/>
  <c r="BB50" i="7" s="1"/>
  <c r="BE49" i="7"/>
  <c r="BD49" i="7"/>
  <c r="BC49" i="7"/>
  <c r="BA49" i="7"/>
  <c r="K49" i="7"/>
  <c r="I49" i="7"/>
  <c r="G49" i="7"/>
  <c r="BB49" i="7" s="1"/>
  <c r="BE48" i="7"/>
  <c r="BD48" i="7"/>
  <c r="BC48" i="7"/>
  <c r="BA48" i="7"/>
  <c r="K48" i="7"/>
  <c r="I48" i="7"/>
  <c r="G48" i="7"/>
  <c r="BB48" i="7" s="1"/>
  <c r="BE47" i="7"/>
  <c r="BD47" i="7"/>
  <c r="BC47" i="7"/>
  <c r="BA47" i="7"/>
  <c r="K47" i="7"/>
  <c r="I47" i="7"/>
  <c r="G47" i="7"/>
  <c r="BB47" i="7" s="1"/>
  <c r="BE46" i="7"/>
  <c r="BD46" i="7"/>
  <c r="BC46" i="7"/>
  <c r="BA46" i="7"/>
  <c r="K46" i="7"/>
  <c r="I46" i="7"/>
  <c r="G46" i="7"/>
  <c r="BB46" i="7" s="1"/>
  <c r="BE45" i="7"/>
  <c r="BD45" i="7"/>
  <c r="BD84" i="7" s="1"/>
  <c r="H8" i="6" s="1"/>
  <c r="BC45" i="7"/>
  <c r="BA45" i="7"/>
  <c r="K45" i="7"/>
  <c r="K84" i="7" s="1"/>
  <c r="I45" i="7"/>
  <c r="G45" i="7"/>
  <c r="BB45" i="7" s="1"/>
  <c r="B8" i="6"/>
  <c r="A8" i="6"/>
  <c r="BE84" i="7"/>
  <c r="I8" i="6" s="1"/>
  <c r="BC84" i="7"/>
  <c r="G8" i="6" s="1"/>
  <c r="BA84" i="7"/>
  <c r="E8" i="6" s="1"/>
  <c r="I84" i="7"/>
  <c r="G84" i="7"/>
  <c r="BE42" i="7"/>
  <c r="BD42" i="7"/>
  <c r="BC42" i="7"/>
  <c r="BA42" i="7"/>
  <c r="K42" i="7"/>
  <c r="I42" i="7"/>
  <c r="G42" i="7"/>
  <c r="BB42" i="7" s="1"/>
  <c r="BE41" i="7"/>
  <c r="BD41" i="7"/>
  <c r="BC41" i="7"/>
  <c r="BA41" i="7"/>
  <c r="K41" i="7"/>
  <c r="I41" i="7"/>
  <c r="G41" i="7"/>
  <c r="BB41" i="7" s="1"/>
  <c r="BE40" i="7"/>
  <c r="BD40" i="7"/>
  <c r="BC40" i="7"/>
  <c r="BA40" i="7"/>
  <c r="K40" i="7"/>
  <c r="I40" i="7"/>
  <c r="G40" i="7"/>
  <c r="BB40" i="7" s="1"/>
  <c r="BE39" i="7"/>
  <c r="BD39" i="7"/>
  <c r="BC39" i="7"/>
  <c r="BA39" i="7"/>
  <c r="K39" i="7"/>
  <c r="I39" i="7"/>
  <c r="G39" i="7"/>
  <c r="BB39" i="7" s="1"/>
  <c r="BE38" i="7"/>
  <c r="BD38" i="7"/>
  <c r="BC38" i="7"/>
  <c r="BA38" i="7"/>
  <c r="K38" i="7"/>
  <c r="I38" i="7"/>
  <c r="G38" i="7"/>
  <c r="BB38" i="7" s="1"/>
  <c r="BE37" i="7"/>
  <c r="BD37" i="7"/>
  <c r="BC37" i="7"/>
  <c r="BA37" i="7"/>
  <c r="K37" i="7"/>
  <c r="I37" i="7"/>
  <c r="G37" i="7"/>
  <c r="BB37" i="7" s="1"/>
  <c r="BE36" i="7"/>
  <c r="BD36" i="7"/>
  <c r="BC36" i="7"/>
  <c r="BA36" i="7"/>
  <c r="K36" i="7"/>
  <c r="I36" i="7"/>
  <c r="G36" i="7"/>
  <c r="BB36" i="7" s="1"/>
  <c r="BE35" i="7"/>
  <c r="BD35" i="7"/>
  <c r="BC35" i="7"/>
  <c r="BA35" i="7"/>
  <c r="K35" i="7"/>
  <c r="I35" i="7"/>
  <c r="G35" i="7"/>
  <c r="BB35" i="7" s="1"/>
  <c r="BE34" i="7"/>
  <c r="BD34" i="7"/>
  <c r="BC34" i="7"/>
  <c r="BA34" i="7"/>
  <c r="K34" i="7"/>
  <c r="I34" i="7"/>
  <c r="G34" i="7"/>
  <c r="BB34" i="7" s="1"/>
  <c r="BE33" i="7"/>
  <c r="BD33" i="7"/>
  <c r="BC33" i="7"/>
  <c r="BA33" i="7"/>
  <c r="K33" i="7"/>
  <c r="I33" i="7"/>
  <c r="G33" i="7"/>
  <c r="BB33" i="7" s="1"/>
  <c r="BE32" i="7"/>
  <c r="BD32" i="7"/>
  <c r="BC32" i="7"/>
  <c r="BA32" i="7"/>
  <c r="K32" i="7"/>
  <c r="I32" i="7"/>
  <c r="G32" i="7"/>
  <c r="BB32" i="7" s="1"/>
  <c r="BE31" i="7"/>
  <c r="BD31" i="7"/>
  <c r="BC31" i="7"/>
  <c r="BA31" i="7"/>
  <c r="K31" i="7"/>
  <c r="I31" i="7"/>
  <c r="G31" i="7"/>
  <c r="BB31" i="7" s="1"/>
  <c r="BE30" i="7"/>
  <c r="BD30" i="7"/>
  <c r="BC30" i="7"/>
  <c r="BA30" i="7"/>
  <c r="K30" i="7"/>
  <c r="I30" i="7"/>
  <c r="G30" i="7"/>
  <c r="BB30" i="7" s="1"/>
  <c r="BE29" i="7"/>
  <c r="BD29" i="7"/>
  <c r="BC29" i="7"/>
  <c r="BA29" i="7"/>
  <c r="K29" i="7"/>
  <c r="I29" i="7"/>
  <c r="G29" i="7"/>
  <c r="BB29" i="7" s="1"/>
  <c r="BE28" i="7"/>
  <c r="BD28" i="7"/>
  <c r="BC28" i="7"/>
  <c r="BA28" i="7"/>
  <c r="K28" i="7"/>
  <c r="I28" i="7"/>
  <c r="G28" i="7"/>
  <c r="BB28" i="7" s="1"/>
  <c r="BE27" i="7"/>
  <c r="BD27" i="7"/>
  <c r="BC27" i="7"/>
  <c r="BA27" i="7"/>
  <c r="K27" i="7"/>
  <c r="I27" i="7"/>
  <c r="G27" i="7"/>
  <c r="BB27" i="7" s="1"/>
  <c r="BE26" i="7"/>
  <c r="BD26" i="7"/>
  <c r="BC26" i="7"/>
  <c r="BA26" i="7"/>
  <c r="K26" i="7"/>
  <c r="I26" i="7"/>
  <c r="G26" i="7"/>
  <c r="BB26" i="7" s="1"/>
  <c r="BE25" i="7"/>
  <c r="BD25" i="7"/>
  <c r="BC25" i="7"/>
  <c r="BA25" i="7"/>
  <c r="K25" i="7"/>
  <c r="I25" i="7"/>
  <c r="G25" i="7"/>
  <c r="BB25" i="7" s="1"/>
  <c r="BE24" i="7"/>
  <c r="BD24" i="7"/>
  <c r="BC24" i="7"/>
  <c r="BA24" i="7"/>
  <c r="K24" i="7"/>
  <c r="I24" i="7"/>
  <c r="G24" i="7"/>
  <c r="BB24" i="7" s="1"/>
  <c r="BE23" i="7"/>
  <c r="BD23" i="7"/>
  <c r="BC23" i="7"/>
  <c r="BA23" i="7"/>
  <c r="K23" i="7"/>
  <c r="I23" i="7"/>
  <c r="G23" i="7"/>
  <c r="BB23" i="7" s="1"/>
  <c r="BE22" i="7"/>
  <c r="BD22" i="7"/>
  <c r="BC22" i="7"/>
  <c r="BA22" i="7"/>
  <c r="K22" i="7"/>
  <c r="I22" i="7"/>
  <c r="G22" i="7"/>
  <c r="BB22" i="7" s="1"/>
  <c r="BE21" i="7"/>
  <c r="BD21" i="7"/>
  <c r="BC21" i="7"/>
  <c r="BA21" i="7"/>
  <c r="K21" i="7"/>
  <c r="I21" i="7"/>
  <c r="G21" i="7"/>
  <c r="BB21" i="7" s="1"/>
  <c r="BE20" i="7"/>
  <c r="BD20" i="7"/>
  <c r="BC20" i="7"/>
  <c r="BA20" i="7"/>
  <c r="K20" i="7"/>
  <c r="I20" i="7"/>
  <c r="G20" i="7"/>
  <c r="BB20" i="7" s="1"/>
  <c r="BE19" i="7"/>
  <c r="BD19" i="7"/>
  <c r="BC19" i="7"/>
  <c r="BA19" i="7"/>
  <c r="K19" i="7"/>
  <c r="I19" i="7"/>
  <c r="G19" i="7"/>
  <c r="BB19" i="7" s="1"/>
  <c r="BE18" i="7"/>
  <c r="BD18" i="7"/>
  <c r="BC18" i="7"/>
  <c r="BA18" i="7"/>
  <c r="K18" i="7"/>
  <c r="I18" i="7"/>
  <c r="G18" i="7"/>
  <c r="BB18" i="7" s="1"/>
  <c r="BE17" i="7"/>
  <c r="BD17" i="7"/>
  <c r="BC17" i="7"/>
  <c r="BA17" i="7"/>
  <c r="K17" i="7"/>
  <c r="I17" i="7"/>
  <c r="G17" i="7"/>
  <c r="BB17" i="7" s="1"/>
  <c r="BE16" i="7"/>
  <c r="BD16" i="7"/>
  <c r="BC16" i="7"/>
  <c r="BA16" i="7"/>
  <c r="K16" i="7"/>
  <c r="I16" i="7"/>
  <c r="G16" i="7"/>
  <c r="BB16" i="7" s="1"/>
  <c r="BE15" i="7"/>
  <c r="BD15" i="7"/>
  <c r="BC15" i="7"/>
  <c r="BA15" i="7"/>
  <c r="K15" i="7"/>
  <c r="I15" i="7"/>
  <c r="G15" i="7"/>
  <c r="BB15" i="7" s="1"/>
  <c r="BE14" i="7"/>
  <c r="BD14" i="7"/>
  <c r="BC14" i="7"/>
  <c r="BA14" i="7"/>
  <c r="K14" i="7"/>
  <c r="I14" i="7"/>
  <c r="G14" i="7"/>
  <c r="BB14" i="7" s="1"/>
  <c r="BE13" i="7"/>
  <c r="BD13" i="7"/>
  <c r="BC13" i="7"/>
  <c r="BA13" i="7"/>
  <c r="K13" i="7"/>
  <c r="I13" i="7"/>
  <c r="G13" i="7"/>
  <c r="BB13" i="7" s="1"/>
  <c r="BE12" i="7"/>
  <c r="BD12" i="7"/>
  <c r="BC12" i="7"/>
  <c r="BA12" i="7"/>
  <c r="K12" i="7"/>
  <c r="I12" i="7"/>
  <c r="G12" i="7"/>
  <c r="BB12" i="7" s="1"/>
  <c r="BE11" i="7"/>
  <c r="BD11" i="7"/>
  <c r="BC11" i="7"/>
  <c r="BA11" i="7"/>
  <c r="K11" i="7"/>
  <c r="I11" i="7"/>
  <c r="G11" i="7"/>
  <c r="BB11" i="7" s="1"/>
  <c r="BE10" i="7"/>
  <c r="BD10" i="7"/>
  <c r="BC10" i="7"/>
  <c r="BA10" i="7"/>
  <c r="K10" i="7"/>
  <c r="I10" i="7"/>
  <c r="G10" i="7"/>
  <c r="BB10" i="7" s="1"/>
  <c r="BE9" i="7"/>
  <c r="BD9" i="7"/>
  <c r="BC9" i="7"/>
  <c r="BA9" i="7"/>
  <c r="K9" i="7"/>
  <c r="I9" i="7"/>
  <c r="G9" i="7"/>
  <c r="BB9" i="7" s="1"/>
  <c r="BE8" i="7"/>
  <c r="BD8" i="7"/>
  <c r="BC8" i="7"/>
  <c r="BC43" i="7" s="1"/>
  <c r="G7" i="6" s="1"/>
  <c r="G11" i="6" s="1"/>
  <c r="C18" i="5" s="1"/>
  <c r="BA8" i="7"/>
  <c r="K8" i="7"/>
  <c r="I8" i="7"/>
  <c r="I43" i="7" s="1"/>
  <c r="G8" i="7"/>
  <c r="BB8" i="7" s="1"/>
  <c r="B7" i="6"/>
  <c r="A7" i="6"/>
  <c r="BE43" i="7"/>
  <c r="I7" i="6" s="1"/>
  <c r="I11" i="6" s="1"/>
  <c r="C21" i="5" s="1"/>
  <c r="BD43" i="7"/>
  <c r="H7" i="6" s="1"/>
  <c r="BA43" i="7"/>
  <c r="E7" i="6" s="1"/>
  <c r="E11" i="6" s="1"/>
  <c r="C15" i="5" s="1"/>
  <c r="K43" i="7"/>
  <c r="G43" i="7"/>
  <c r="E4" i="7"/>
  <c r="F3" i="7"/>
  <c r="I16" i="6"/>
  <c r="H17" i="6" s="1"/>
  <c r="G23" i="5" s="1"/>
  <c r="G22" i="5" s="1"/>
  <c r="G16" i="6"/>
  <c r="C33" i="5"/>
  <c r="F33" i="5" s="1"/>
  <c r="C31" i="5"/>
  <c r="G15" i="5"/>
  <c r="D15" i="5"/>
  <c r="G7" i="5"/>
  <c r="H43" i="3"/>
  <c r="D17" i="2"/>
  <c r="I42" i="3"/>
  <c r="G17" i="2" s="1"/>
  <c r="D16" i="2"/>
  <c r="I41" i="3"/>
  <c r="G16" i="2" s="1"/>
  <c r="G15" i="2"/>
  <c r="D15" i="2"/>
  <c r="I40" i="3"/>
  <c r="BE1134" i="4"/>
  <c r="BD1134" i="4"/>
  <c r="BC1134" i="4"/>
  <c r="BB1134" i="4"/>
  <c r="BA1134" i="4"/>
  <c r="K1134" i="4"/>
  <c r="I1134" i="4"/>
  <c r="G1134" i="4"/>
  <c r="BE1133" i="4"/>
  <c r="BD1133" i="4"/>
  <c r="BC1133" i="4"/>
  <c r="BB1133" i="4"/>
  <c r="BA1133" i="4"/>
  <c r="K1133" i="4"/>
  <c r="I1133" i="4"/>
  <c r="G1133" i="4"/>
  <c r="BE1132" i="4"/>
  <c r="BD1132" i="4"/>
  <c r="BC1132" i="4"/>
  <c r="BB1132" i="4"/>
  <c r="BA1132" i="4"/>
  <c r="K1132" i="4"/>
  <c r="I1132" i="4"/>
  <c r="G1132" i="4"/>
  <c r="BE1131" i="4"/>
  <c r="BD1131" i="4"/>
  <c r="BC1131" i="4"/>
  <c r="BB1131" i="4"/>
  <c r="BA1131" i="4"/>
  <c r="K1131" i="4"/>
  <c r="I1131" i="4"/>
  <c r="G1131" i="4"/>
  <c r="BE1130" i="4"/>
  <c r="BD1130" i="4"/>
  <c r="BC1130" i="4"/>
  <c r="BB1130" i="4"/>
  <c r="BA1130" i="4"/>
  <c r="K1130" i="4"/>
  <c r="I1130" i="4"/>
  <c r="G1130" i="4"/>
  <c r="BE1129" i="4"/>
  <c r="BD1129" i="4"/>
  <c r="BC1129" i="4"/>
  <c r="BB1129" i="4"/>
  <c r="BA1129" i="4"/>
  <c r="K1129" i="4"/>
  <c r="I1129" i="4"/>
  <c r="G1129" i="4"/>
  <c r="BE1128" i="4"/>
  <c r="BE1135" i="4" s="1"/>
  <c r="I34" i="3" s="1"/>
  <c r="BD1128" i="4"/>
  <c r="BC1128" i="4"/>
  <c r="BB1128" i="4"/>
  <c r="BB1135" i="4" s="1"/>
  <c r="F34" i="3" s="1"/>
  <c r="BA1128" i="4"/>
  <c r="BA1135" i="4" s="1"/>
  <c r="E34" i="3" s="1"/>
  <c r="K1128" i="4"/>
  <c r="I1128" i="4"/>
  <c r="G1128" i="4"/>
  <c r="G1135" i="4" s="1"/>
  <c r="B34" i="3"/>
  <c r="A34" i="3"/>
  <c r="BD1135" i="4"/>
  <c r="H34" i="3" s="1"/>
  <c r="BC1135" i="4"/>
  <c r="G34" i="3" s="1"/>
  <c r="K1135" i="4"/>
  <c r="I1135" i="4"/>
  <c r="BE1124" i="4"/>
  <c r="BE1126" i="4" s="1"/>
  <c r="I33" i="3" s="1"/>
  <c r="BD1124" i="4"/>
  <c r="BD1126" i="4" s="1"/>
  <c r="H33" i="3" s="1"/>
  <c r="BC1124" i="4"/>
  <c r="BB1124" i="4"/>
  <c r="BA1124" i="4"/>
  <c r="BA1126" i="4" s="1"/>
  <c r="E33" i="3" s="1"/>
  <c r="K1124" i="4"/>
  <c r="K1126" i="4" s="1"/>
  <c r="I1124" i="4"/>
  <c r="G1124" i="4"/>
  <c r="B33" i="3"/>
  <c r="A33" i="3"/>
  <c r="BC1126" i="4"/>
  <c r="G33" i="3" s="1"/>
  <c r="BB1126" i="4"/>
  <c r="F33" i="3" s="1"/>
  <c r="I1126" i="4"/>
  <c r="G1126" i="4"/>
  <c r="BE1086" i="4"/>
  <c r="BD1086" i="4"/>
  <c r="BD1122" i="4" s="1"/>
  <c r="H32" i="3" s="1"/>
  <c r="BC1086" i="4"/>
  <c r="BC1122" i="4" s="1"/>
  <c r="G32" i="3" s="1"/>
  <c r="BA1086" i="4"/>
  <c r="K1086" i="4"/>
  <c r="K1122" i="4" s="1"/>
  <c r="I1086" i="4"/>
  <c r="I1122" i="4" s="1"/>
  <c r="G1086" i="4"/>
  <c r="BB1086" i="4" s="1"/>
  <c r="BB1122" i="4" s="1"/>
  <c r="F32" i="3" s="1"/>
  <c r="B32" i="3"/>
  <c r="A32" i="3"/>
  <c r="BE1122" i="4"/>
  <c r="I32" i="3" s="1"/>
  <c r="BA1122" i="4"/>
  <c r="E32" i="3" s="1"/>
  <c r="G1122" i="4"/>
  <c r="BE1082" i="4"/>
  <c r="BD1082" i="4"/>
  <c r="BC1082" i="4"/>
  <c r="BA1082" i="4"/>
  <c r="K1082" i="4"/>
  <c r="I1082" i="4"/>
  <c r="G1082" i="4"/>
  <c r="BB1082" i="4" s="1"/>
  <c r="BE1081" i="4"/>
  <c r="BD1081" i="4"/>
  <c r="BC1081" i="4"/>
  <c r="BA1081" i="4"/>
  <c r="K1081" i="4"/>
  <c r="I1081" i="4"/>
  <c r="G1081" i="4"/>
  <c r="BB1081" i="4" s="1"/>
  <c r="BE1079" i="4"/>
  <c r="BD1079" i="4"/>
  <c r="BC1079" i="4"/>
  <c r="BA1079" i="4"/>
  <c r="K1079" i="4"/>
  <c r="I1079" i="4"/>
  <c r="G1079" i="4"/>
  <c r="BB1079" i="4" s="1"/>
  <c r="BE1070" i="4"/>
  <c r="BD1070" i="4"/>
  <c r="BC1070" i="4"/>
  <c r="BC1084" i="4" s="1"/>
  <c r="G31" i="3" s="1"/>
  <c r="BA1070" i="4"/>
  <c r="K1070" i="4"/>
  <c r="I1070" i="4"/>
  <c r="I1084" i="4" s="1"/>
  <c r="G1070" i="4"/>
  <c r="G1084" i="4" s="1"/>
  <c r="B31" i="3"/>
  <c r="A31" i="3"/>
  <c r="BE1084" i="4"/>
  <c r="I31" i="3" s="1"/>
  <c r="BD1084" i="4"/>
  <c r="H31" i="3" s="1"/>
  <c r="BA1084" i="4"/>
  <c r="E31" i="3" s="1"/>
  <c r="K1084" i="4"/>
  <c r="BE1059" i="4"/>
  <c r="BE1068" i="4" s="1"/>
  <c r="I30" i="3" s="1"/>
  <c r="BD1059" i="4"/>
  <c r="BC1059" i="4"/>
  <c r="BA1059" i="4"/>
  <c r="BA1068" i="4" s="1"/>
  <c r="E30" i="3" s="1"/>
  <c r="K1059" i="4"/>
  <c r="I1059" i="4"/>
  <c r="G1059" i="4"/>
  <c r="BB1059" i="4" s="1"/>
  <c r="BB1068" i="4" s="1"/>
  <c r="F30" i="3" s="1"/>
  <c r="B30" i="3"/>
  <c r="A30" i="3"/>
  <c r="BD1068" i="4"/>
  <c r="H30" i="3" s="1"/>
  <c r="BC1068" i="4"/>
  <c r="G30" i="3" s="1"/>
  <c r="K1068" i="4"/>
  <c r="I1068" i="4"/>
  <c r="BE1056" i="4"/>
  <c r="BD1056" i="4"/>
  <c r="BC1056" i="4"/>
  <c r="BA1056" i="4"/>
  <c r="K1056" i="4"/>
  <c r="I1056" i="4"/>
  <c r="G1056" i="4"/>
  <c r="BB1056" i="4" s="1"/>
  <c r="BE1055" i="4"/>
  <c r="BE1057" i="4" s="1"/>
  <c r="I29" i="3" s="1"/>
  <c r="BD1055" i="4"/>
  <c r="BD1057" i="4" s="1"/>
  <c r="H29" i="3" s="1"/>
  <c r="BC1055" i="4"/>
  <c r="BA1055" i="4"/>
  <c r="BA1057" i="4" s="1"/>
  <c r="E29" i="3" s="1"/>
  <c r="K1055" i="4"/>
  <c r="K1057" i="4" s="1"/>
  <c r="I1055" i="4"/>
  <c r="G1055" i="4"/>
  <c r="BB1055" i="4" s="1"/>
  <c r="B29" i="3"/>
  <c r="A29" i="3"/>
  <c r="BC1057" i="4"/>
  <c r="G29" i="3" s="1"/>
  <c r="I1057" i="4"/>
  <c r="G1057" i="4"/>
  <c r="BE1052" i="4"/>
  <c r="BD1052" i="4"/>
  <c r="BC1052" i="4"/>
  <c r="BA1052" i="4"/>
  <c r="K1052" i="4"/>
  <c r="I1052" i="4"/>
  <c r="G1052" i="4"/>
  <c r="BB1052" i="4" s="1"/>
  <c r="BE1050" i="4"/>
  <c r="BD1050" i="4"/>
  <c r="BC1050" i="4"/>
  <c r="BA1050" i="4"/>
  <c r="K1050" i="4"/>
  <c r="I1050" i="4"/>
  <c r="G1050" i="4"/>
  <c r="BB1050" i="4" s="1"/>
  <c r="BE1037" i="4"/>
  <c r="BD1037" i="4"/>
  <c r="BD1053" i="4" s="1"/>
  <c r="H28" i="3" s="1"/>
  <c r="BC1037" i="4"/>
  <c r="BC1053" i="4" s="1"/>
  <c r="G28" i="3" s="1"/>
  <c r="BA1037" i="4"/>
  <c r="K1037" i="4"/>
  <c r="K1053" i="4" s="1"/>
  <c r="I1037" i="4"/>
  <c r="I1053" i="4" s="1"/>
  <c r="G1037" i="4"/>
  <c r="BB1037" i="4" s="1"/>
  <c r="BB1053" i="4" s="1"/>
  <c r="F28" i="3" s="1"/>
  <c r="B28" i="3"/>
  <c r="A28" i="3"/>
  <c r="BE1053" i="4"/>
  <c r="I28" i="3" s="1"/>
  <c r="BA1053" i="4"/>
  <c r="E28" i="3" s="1"/>
  <c r="G1053" i="4"/>
  <c r="BE1034" i="4"/>
  <c r="BD1034" i="4"/>
  <c r="BC1034" i="4"/>
  <c r="BA1034" i="4"/>
  <c r="K1034" i="4"/>
  <c r="I1034" i="4"/>
  <c r="G1034" i="4"/>
  <c r="BB1034" i="4" s="1"/>
  <c r="BE1026" i="4"/>
  <c r="BD1026" i="4"/>
  <c r="BC1026" i="4"/>
  <c r="BA1026" i="4"/>
  <c r="K1026" i="4"/>
  <c r="I1026" i="4"/>
  <c r="G1026" i="4"/>
  <c r="BB1026" i="4" s="1"/>
  <c r="BE1023" i="4"/>
  <c r="BD1023" i="4"/>
  <c r="BC1023" i="4"/>
  <c r="BA1023" i="4"/>
  <c r="K1023" i="4"/>
  <c r="I1023" i="4"/>
  <c r="G1023" i="4"/>
  <c r="BB1023" i="4" s="1"/>
  <c r="BE1020" i="4"/>
  <c r="BD1020" i="4"/>
  <c r="BC1020" i="4"/>
  <c r="BA1020" i="4"/>
  <c r="K1020" i="4"/>
  <c r="I1020" i="4"/>
  <c r="G1020" i="4"/>
  <c r="BB1020" i="4" s="1"/>
  <c r="BE1018" i="4"/>
  <c r="BD1018" i="4"/>
  <c r="BC1018" i="4"/>
  <c r="BC1035" i="4" s="1"/>
  <c r="G27" i="3" s="1"/>
  <c r="BA1018" i="4"/>
  <c r="K1018" i="4"/>
  <c r="I1018" i="4"/>
  <c r="I1035" i="4" s="1"/>
  <c r="G1018" i="4"/>
  <c r="G1035" i="4" s="1"/>
  <c r="B27" i="3"/>
  <c r="A27" i="3"/>
  <c r="BE1035" i="4"/>
  <c r="I27" i="3" s="1"/>
  <c r="BD1035" i="4"/>
  <c r="H27" i="3" s="1"/>
  <c r="BA1035" i="4"/>
  <c r="E27" i="3" s="1"/>
  <c r="K1035" i="4"/>
  <c r="BE1015" i="4"/>
  <c r="BD1015" i="4"/>
  <c r="BC1015" i="4"/>
  <c r="BA1015" i="4"/>
  <c r="K1015" i="4"/>
  <c r="I1015" i="4"/>
  <c r="G1015" i="4"/>
  <c r="BB1015" i="4" s="1"/>
  <c r="BE1014" i="4"/>
  <c r="BD1014" i="4"/>
  <c r="BC1014" i="4"/>
  <c r="BA1014" i="4"/>
  <c r="K1014" i="4"/>
  <c r="I1014" i="4"/>
  <c r="G1014" i="4"/>
  <c r="BB1014" i="4" s="1"/>
  <c r="BE1012" i="4"/>
  <c r="BD1012" i="4"/>
  <c r="BC1012" i="4"/>
  <c r="BA1012" i="4"/>
  <c r="K1012" i="4"/>
  <c r="I1012" i="4"/>
  <c r="G1012" i="4"/>
  <c r="BB1012" i="4" s="1"/>
  <c r="BE1010" i="4"/>
  <c r="BD1010" i="4"/>
  <c r="BC1010" i="4"/>
  <c r="BA1010" i="4"/>
  <c r="K1010" i="4"/>
  <c r="I1010" i="4"/>
  <c r="G1010" i="4"/>
  <c r="BB1010" i="4" s="1"/>
  <c r="BE1008" i="4"/>
  <c r="BD1008" i="4"/>
  <c r="BC1008" i="4"/>
  <c r="BA1008" i="4"/>
  <c r="K1008" i="4"/>
  <c r="I1008" i="4"/>
  <c r="G1008" i="4"/>
  <c r="BB1008" i="4" s="1"/>
  <c r="BE1006" i="4"/>
  <c r="BD1006" i="4"/>
  <c r="BC1006" i="4"/>
  <c r="BA1006" i="4"/>
  <c r="K1006" i="4"/>
  <c r="I1006" i="4"/>
  <c r="G1006" i="4"/>
  <c r="BB1006" i="4" s="1"/>
  <c r="BE1003" i="4"/>
  <c r="BD1003" i="4"/>
  <c r="BC1003" i="4"/>
  <c r="BA1003" i="4"/>
  <c r="K1003" i="4"/>
  <c r="I1003" i="4"/>
  <c r="G1003" i="4"/>
  <c r="BB1003" i="4" s="1"/>
  <c r="BE1001" i="4"/>
  <c r="BD1001" i="4"/>
  <c r="BC1001" i="4"/>
  <c r="BA1001" i="4"/>
  <c r="K1001" i="4"/>
  <c r="I1001" i="4"/>
  <c r="G1001" i="4"/>
  <c r="BB1001" i="4" s="1"/>
  <c r="BE999" i="4"/>
  <c r="BD999" i="4"/>
  <c r="BC999" i="4"/>
  <c r="BA999" i="4"/>
  <c r="K999" i="4"/>
  <c r="I999" i="4"/>
  <c r="G999" i="4"/>
  <c r="BB999" i="4" s="1"/>
  <c r="BE997" i="4"/>
  <c r="BD997" i="4"/>
  <c r="BC997" i="4"/>
  <c r="BA997" i="4"/>
  <c r="K997" i="4"/>
  <c r="I997" i="4"/>
  <c r="G997" i="4"/>
  <c r="BB997" i="4" s="1"/>
  <c r="BE995" i="4"/>
  <c r="BD995" i="4"/>
  <c r="BC995" i="4"/>
  <c r="BA995" i="4"/>
  <c r="K995" i="4"/>
  <c r="I995" i="4"/>
  <c r="G995" i="4"/>
  <c r="BB995" i="4" s="1"/>
  <c r="BE988" i="4"/>
  <c r="BD988" i="4"/>
  <c r="BC988" i="4"/>
  <c r="BA988" i="4"/>
  <c r="K988" i="4"/>
  <c r="I988" i="4"/>
  <c r="G988" i="4"/>
  <c r="BB988" i="4" s="1"/>
  <c r="BE978" i="4"/>
  <c r="BD978" i="4"/>
  <c r="BC978" i="4"/>
  <c r="BA978" i="4"/>
  <c r="K978" i="4"/>
  <c r="I978" i="4"/>
  <c r="G978" i="4"/>
  <c r="BB978" i="4" s="1"/>
  <c r="BE966" i="4"/>
  <c r="BD966" i="4"/>
  <c r="BC966" i="4"/>
  <c r="BA966" i="4"/>
  <c r="K966" i="4"/>
  <c r="I966" i="4"/>
  <c r="G966" i="4"/>
  <c r="BB966" i="4" s="1"/>
  <c r="BE954" i="4"/>
  <c r="BD954" i="4"/>
  <c r="BC954" i="4"/>
  <c r="BA954" i="4"/>
  <c r="K954" i="4"/>
  <c r="I954" i="4"/>
  <c r="G954" i="4"/>
  <c r="BB954" i="4" s="1"/>
  <c r="BE952" i="4"/>
  <c r="BD952" i="4"/>
  <c r="BC952" i="4"/>
  <c r="BA952" i="4"/>
  <c r="K952" i="4"/>
  <c r="I952" i="4"/>
  <c r="G952" i="4"/>
  <c r="BB952" i="4" s="1"/>
  <c r="BE934" i="4"/>
  <c r="BD934" i="4"/>
  <c r="BC934" i="4"/>
  <c r="BA934" i="4"/>
  <c r="K934" i="4"/>
  <c r="I934" i="4"/>
  <c r="G934" i="4"/>
  <c r="BB934" i="4" s="1"/>
  <c r="BE931" i="4"/>
  <c r="BD931" i="4"/>
  <c r="BC931" i="4"/>
  <c r="BA931" i="4"/>
  <c r="K931" i="4"/>
  <c r="I931" i="4"/>
  <c r="G931" i="4"/>
  <c r="BB931" i="4" s="1"/>
  <c r="BE929" i="4"/>
  <c r="BD929" i="4"/>
  <c r="BC929" i="4"/>
  <c r="BA929" i="4"/>
  <c r="K929" i="4"/>
  <c r="I929" i="4"/>
  <c r="G929" i="4"/>
  <c r="BB929" i="4" s="1"/>
  <c r="BE921" i="4"/>
  <c r="BD921" i="4"/>
  <c r="BC921" i="4"/>
  <c r="BA921" i="4"/>
  <c r="K921" i="4"/>
  <c r="I921" i="4"/>
  <c r="G921" i="4"/>
  <c r="BB921" i="4" s="1"/>
  <c r="BE918" i="4"/>
  <c r="BD918" i="4"/>
  <c r="BC918" i="4"/>
  <c r="BA918" i="4"/>
  <c r="K918" i="4"/>
  <c r="I918" i="4"/>
  <c r="G918" i="4"/>
  <c r="BB918" i="4" s="1"/>
  <c r="BE915" i="4"/>
  <c r="BD915" i="4"/>
  <c r="BC915" i="4"/>
  <c r="BA915" i="4"/>
  <c r="K915" i="4"/>
  <c r="I915" i="4"/>
  <c r="G915" i="4"/>
  <c r="BB915" i="4" s="1"/>
  <c r="BE912" i="4"/>
  <c r="BD912" i="4"/>
  <c r="BC912" i="4"/>
  <c r="BA912" i="4"/>
  <c r="K912" i="4"/>
  <c r="I912" i="4"/>
  <c r="G912" i="4"/>
  <c r="BB912" i="4" s="1"/>
  <c r="BE908" i="4"/>
  <c r="BD908" i="4"/>
  <c r="BC908" i="4"/>
  <c r="BA908" i="4"/>
  <c r="K908" i="4"/>
  <c r="I908" i="4"/>
  <c r="G908" i="4"/>
  <c r="BB908" i="4" s="1"/>
  <c r="BE905" i="4"/>
  <c r="BD905" i="4"/>
  <c r="BC905" i="4"/>
  <c r="BA905" i="4"/>
  <c r="K905" i="4"/>
  <c r="I905" i="4"/>
  <c r="G905" i="4"/>
  <c r="BB905" i="4" s="1"/>
  <c r="BE902" i="4"/>
  <c r="BD902" i="4"/>
  <c r="BC902" i="4"/>
  <c r="BA902" i="4"/>
  <c r="K902" i="4"/>
  <c r="I902" i="4"/>
  <c r="G902" i="4"/>
  <c r="BB902" i="4" s="1"/>
  <c r="BE899" i="4"/>
  <c r="BD899" i="4"/>
  <c r="BC899" i="4"/>
  <c r="BA899" i="4"/>
  <c r="K899" i="4"/>
  <c r="I899" i="4"/>
  <c r="G899" i="4"/>
  <c r="BB899" i="4" s="1"/>
  <c r="BE897" i="4"/>
  <c r="BD897" i="4"/>
  <c r="BC897" i="4"/>
  <c r="BA897" i="4"/>
  <c r="K897" i="4"/>
  <c r="I897" i="4"/>
  <c r="G897" i="4"/>
  <c r="BB897" i="4" s="1"/>
  <c r="BE894" i="4"/>
  <c r="BD894" i="4"/>
  <c r="BC894" i="4"/>
  <c r="BA894" i="4"/>
  <c r="K894" i="4"/>
  <c r="I894" i="4"/>
  <c r="G894" i="4"/>
  <c r="BB894" i="4" s="1"/>
  <c r="BE880" i="4"/>
  <c r="BD880" i="4"/>
  <c r="BC880" i="4"/>
  <c r="BA880" i="4"/>
  <c r="K880" i="4"/>
  <c r="I880" i="4"/>
  <c r="G880" i="4"/>
  <c r="BB880" i="4" s="1"/>
  <c r="BE877" i="4"/>
  <c r="BD877" i="4"/>
  <c r="BC877" i="4"/>
  <c r="BA877" i="4"/>
  <c r="K877" i="4"/>
  <c r="I877" i="4"/>
  <c r="G877" i="4"/>
  <c r="BB877" i="4" s="1"/>
  <c r="BE873" i="4"/>
  <c r="BD873" i="4"/>
  <c r="BC873" i="4"/>
  <c r="BA873" i="4"/>
  <c r="K873" i="4"/>
  <c r="I873" i="4"/>
  <c r="G873" i="4"/>
  <c r="BB873" i="4" s="1"/>
  <c r="BE870" i="4"/>
  <c r="BD870" i="4"/>
  <c r="BC870" i="4"/>
  <c r="BA870" i="4"/>
  <c r="K870" i="4"/>
  <c r="I870" i="4"/>
  <c r="G870" i="4"/>
  <c r="BB870" i="4" s="1"/>
  <c r="BE868" i="4"/>
  <c r="BD868" i="4"/>
  <c r="BC868" i="4"/>
  <c r="BA868" i="4"/>
  <c r="K868" i="4"/>
  <c r="I868" i="4"/>
  <c r="G868" i="4"/>
  <c r="BB868" i="4" s="1"/>
  <c r="BE865" i="4"/>
  <c r="BD865" i="4"/>
  <c r="BC865" i="4"/>
  <c r="BA865" i="4"/>
  <c r="K865" i="4"/>
  <c r="I865" i="4"/>
  <c r="G865" i="4"/>
  <c r="BB865" i="4" s="1"/>
  <c r="BE861" i="4"/>
  <c r="BD861" i="4"/>
  <c r="BC861" i="4"/>
  <c r="BA861" i="4"/>
  <c r="K861" i="4"/>
  <c r="I861" i="4"/>
  <c r="G861" i="4"/>
  <c r="BB861" i="4" s="1"/>
  <c r="BE859" i="4"/>
  <c r="BD859" i="4"/>
  <c r="BC859" i="4"/>
  <c r="BA859" i="4"/>
  <c r="K859" i="4"/>
  <c r="I859" i="4"/>
  <c r="G859" i="4"/>
  <c r="BB859" i="4" s="1"/>
  <c r="BE856" i="4"/>
  <c r="BD856" i="4"/>
  <c r="BC856" i="4"/>
  <c r="BA856" i="4"/>
  <c r="K856" i="4"/>
  <c r="I856" i="4"/>
  <c r="G856" i="4"/>
  <c r="BB856" i="4" s="1"/>
  <c r="BE852" i="4"/>
  <c r="BD852" i="4"/>
  <c r="BC852" i="4"/>
  <c r="BA852" i="4"/>
  <c r="K852" i="4"/>
  <c r="I852" i="4"/>
  <c r="G852" i="4"/>
  <c r="BB852" i="4" s="1"/>
  <c r="BE850" i="4"/>
  <c r="BD850" i="4"/>
  <c r="BC850" i="4"/>
  <c r="BA850" i="4"/>
  <c r="K850" i="4"/>
  <c r="I850" i="4"/>
  <c r="G850" i="4"/>
  <c r="BB850" i="4" s="1"/>
  <c r="BE848" i="4"/>
  <c r="BD848" i="4"/>
  <c r="BC848" i="4"/>
  <c r="BA848" i="4"/>
  <c r="K848" i="4"/>
  <c r="I848" i="4"/>
  <c r="G848" i="4"/>
  <c r="BB848" i="4" s="1"/>
  <c r="BE846" i="4"/>
  <c r="BD846" i="4"/>
  <c r="BC846" i="4"/>
  <c r="BA846" i="4"/>
  <c r="K846" i="4"/>
  <c r="I846" i="4"/>
  <c r="G846" i="4"/>
  <c r="BB846" i="4" s="1"/>
  <c r="BE844" i="4"/>
  <c r="BD844" i="4"/>
  <c r="BC844" i="4"/>
  <c r="BA844" i="4"/>
  <c r="K844" i="4"/>
  <c r="I844" i="4"/>
  <c r="G844" i="4"/>
  <c r="BB844" i="4" s="1"/>
  <c r="BE842" i="4"/>
  <c r="BD842" i="4"/>
  <c r="BC842" i="4"/>
  <c r="BA842" i="4"/>
  <c r="K842" i="4"/>
  <c r="I842" i="4"/>
  <c r="G842" i="4"/>
  <c r="BB842" i="4" s="1"/>
  <c r="BE840" i="4"/>
  <c r="BD840" i="4"/>
  <c r="BC840" i="4"/>
  <c r="BA840" i="4"/>
  <c r="K840" i="4"/>
  <c r="I840" i="4"/>
  <c r="G840" i="4"/>
  <c r="BB840" i="4" s="1"/>
  <c r="BE839" i="4"/>
  <c r="BE1016" i="4" s="1"/>
  <c r="I26" i="3" s="1"/>
  <c r="BD839" i="4"/>
  <c r="BC839" i="4"/>
  <c r="BA839" i="4"/>
  <c r="BA1016" i="4" s="1"/>
  <c r="E26" i="3" s="1"/>
  <c r="K839" i="4"/>
  <c r="I839" i="4"/>
  <c r="G839" i="4"/>
  <c r="BB839" i="4" s="1"/>
  <c r="B26" i="3"/>
  <c r="A26" i="3"/>
  <c r="BD1016" i="4"/>
  <c r="H26" i="3" s="1"/>
  <c r="BC1016" i="4"/>
  <c r="G26" i="3" s="1"/>
  <c r="K1016" i="4"/>
  <c r="I1016" i="4"/>
  <c r="BE836" i="4"/>
  <c r="BD836" i="4"/>
  <c r="BC836" i="4"/>
  <c r="BA836" i="4"/>
  <c r="K836" i="4"/>
  <c r="I836" i="4"/>
  <c r="G836" i="4"/>
  <c r="BB836" i="4" s="1"/>
  <c r="BE834" i="4"/>
  <c r="BD834" i="4"/>
  <c r="BC834" i="4"/>
  <c r="BA834" i="4"/>
  <c r="K834" i="4"/>
  <c r="I834" i="4"/>
  <c r="G834" i="4"/>
  <c r="BB834" i="4" s="1"/>
  <c r="BE832" i="4"/>
  <c r="BD832" i="4"/>
  <c r="BC832" i="4"/>
  <c r="BA832" i="4"/>
  <c r="K832" i="4"/>
  <c r="I832" i="4"/>
  <c r="G832" i="4"/>
  <c r="BB832" i="4" s="1"/>
  <c r="BE829" i="4"/>
  <c r="BD829" i="4"/>
  <c r="BC829" i="4"/>
  <c r="BA829" i="4"/>
  <c r="K829" i="4"/>
  <c r="I829" i="4"/>
  <c r="G829" i="4"/>
  <c r="BB829" i="4" s="1"/>
  <c r="BE827" i="4"/>
  <c r="BD827" i="4"/>
  <c r="BC827" i="4"/>
  <c r="BA827" i="4"/>
  <c r="K827" i="4"/>
  <c r="I827" i="4"/>
  <c r="G827" i="4"/>
  <c r="BB827" i="4" s="1"/>
  <c r="BE826" i="4"/>
  <c r="BD826" i="4"/>
  <c r="BC826" i="4"/>
  <c r="BA826" i="4"/>
  <c r="K826" i="4"/>
  <c r="I826" i="4"/>
  <c r="I837" i="4" s="1"/>
  <c r="G826" i="4"/>
  <c r="BB826" i="4" s="1"/>
  <c r="BE823" i="4"/>
  <c r="BE837" i="4" s="1"/>
  <c r="I25" i="3" s="1"/>
  <c r="BD823" i="4"/>
  <c r="BC823" i="4"/>
  <c r="BC837" i="4" s="1"/>
  <c r="G25" i="3" s="1"/>
  <c r="BA823" i="4"/>
  <c r="BA837" i="4" s="1"/>
  <c r="E25" i="3" s="1"/>
  <c r="K823" i="4"/>
  <c r="I823" i="4"/>
  <c r="G823" i="4"/>
  <c r="BB823" i="4" s="1"/>
  <c r="BB837" i="4" s="1"/>
  <c r="F25" i="3" s="1"/>
  <c r="B25" i="3"/>
  <c r="A25" i="3"/>
  <c r="G837" i="4"/>
  <c r="BE820" i="4"/>
  <c r="BD820" i="4"/>
  <c r="BC820" i="4"/>
  <c r="BA820" i="4"/>
  <c r="K820" i="4"/>
  <c r="I820" i="4"/>
  <c r="G820" i="4"/>
  <c r="BB820" i="4" s="1"/>
  <c r="BE818" i="4"/>
  <c r="BD818" i="4"/>
  <c r="BC818" i="4"/>
  <c r="BA818" i="4"/>
  <c r="K818" i="4"/>
  <c r="I818" i="4"/>
  <c r="G818" i="4"/>
  <c r="BB818" i="4" s="1"/>
  <c r="BE816" i="4"/>
  <c r="BD816" i="4"/>
  <c r="BC816" i="4"/>
  <c r="BA816" i="4"/>
  <c r="K816" i="4"/>
  <c r="I816" i="4"/>
  <c r="G816" i="4"/>
  <c r="BB816" i="4" s="1"/>
  <c r="BE814" i="4"/>
  <c r="BD814" i="4"/>
  <c r="BC814" i="4"/>
  <c r="BA814" i="4"/>
  <c r="K814" i="4"/>
  <c r="I814" i="4"/>
  <c r="G814" i="4"/>
  <c r="BB814" i="4" s="1"/>
  <c r="BE812" i="4"/>
  <c r="BD812" i="4"/>
  <c r="BC812" i="4"/>
  <c r="BA812" i="4"/>
  <c r="K812" i="4"/>
  <c r="I812" i="4"/>
  <c r="G812" i="4"/>
  <c r="BB812" i="4" s="1"/>
  <c r="BE807" i="4"/>
  <c r="BD807" i="4"/>
  <c r="BC807" i="4"/>
  <c r="BA807" i="4"/>
  <c r="K807" i="4"/>
  <c r="I807" i="4"/>
  <c r="G807" i="4"/>
  <c r="BB807" i="4" s="1"/>
  <c r="BE804" i="4"/>
  <c r="BD804" i="4"/>
  <c r="BC804" i="4"/>
  <c r="BA804" i="4"/>
  <c r="K804" i="4"/>
  <c r="I804" i="4"/>
  <c r="G804" i="4"/>
  <c r="BB804" i="4" s="1"/>
  <c r="BE801" i="4"/>
  <c r="BD801" i="4"/>
  <c r="BC801" i="4"/>
  <c r="BA801" i="4"/>
  <c r="K801" i="4"/>
  <c r="I801" i="4"/>
  <c r="G801" i="4"/>
  <c r="BB801" i="4" s="1"/>
  <c r="BE798" i="4"/>
  <c r="BD798" i="4"/>
  <c r="BC798" i="4"/>
  <c r="BA798" i="4"/>
  <c r="K798" i="4"/>
  <c r="I798" i="4"/>
  <c r="G798" i="4"/>
  <c r="BB798" i="4" s="1"/>
  <c r="BE797" i="4"/>
  <c r="BD797" i="4"/>
  <c r="BC797" i="4"/>
  <c r="BA797" i="4"/>
  <c r="K797" i="4"/>
  <c r="I797" i="4"/>
  <c r="G797" i="4"/>
  <c r="BB797" i="4" s="1"/>
  <c r="BE796" i="4"/>
  <c r="BD796" i="4"/>
  <c r="BC796" i="4"/>
  <c r="BA796" i="4"/>
  <c r="K796" i="4"/>
  <c r="I796" i="4"/>
  <c r="G796" i="4"/>
  <c r="BB796" i="4" s="1"/>
  <c r="BE794" i="4"/>
  <c r="BD794" i="4"/>
  <c r="BC794" i="4"/>
  <c r="BA794" i="4"/>
  <c r="K794" i="4"/>
  <c r="I794" i="4"/>
  <c r="G794" i="4"/>
  <c r="BB794" i="4" s="1"/>
  <c r="BE792" i="4"/>
  <c r="BD792" i="4"/>
  <c r="BC792" i="4"/>
  <c r="BA792" i="4"/>
  <c r="K792" i="4"/>
  <c r="I792" i="4"/>
  <c r="G792" i="4"/>
  <c r="BB792" i="4" s="1"/>
  <c r="BE791" i="4"/>
  <c r="BD791" i="4"/>
  <c r="BD821" i="4" s="1"/>
  <c r="H24" i="3" s="1"/>
  <c r="BC791" i="4"/>
  <c r="BC821" i="4" s="1"/>
  <c r="BA791" i="4"/>
  <c r="K791" i="4"/>
  <c r="K821" i="4" s="1"/>
  <c r="I791" i="4"/>
  <c r="I821" i="4" s="1"/>
  <c r="G791" i="4"/>
  <c r="BB791" i="4" s="1"/>
  <c r="G24" i="3"/>
  <c r="B24" i="3"/>
  <c r="A24" i="3"/>
  <c r="BE821" i="4"/>
  <c r="I24" i="3" s="1"/>
  <c r="BA821" i="4"/>
  <c r="E24" i="3" s="1"/>
  <c r="G821" i="4"/>
  <c r="BE788" i="4"/>
  <c r="BD788" i="4"/>
  <c r="BC788" i="4"/>
  <c r="BA788" i="4"/>
  <c r="K788" i="4"/>
  <c r="I788" i="4"/>
  <c r="G788" i="4"/>
  <c r="BB788" i="4" s="1"/>
  <c r="BE784" i="4"/>
  <c r="BD784" i="4"/>
  <c r="BC784" i="4"/>
  <c r="BA784" i="4"/>
  <c r="K784" i="4"/>
  <c r="I784" i="4"/>
  <c r="G784" i="4"/>
  <c r="BB784" i="4" s="1"/>
  <c r="BE782" i="4"/>
  <c r="BD782" i="4"/>
  <c r="BC782" i="4"/>
  <c r="BA782" i="4"/>
  <c r="K782" i="4"/>
  <c r="I782" i="4"/>
  <c r="G782" i="4"/>
  <c r="BB782" i="4" s="1"/>
  <c r="BE780" i="4"/>
  <c r="BD780" i="4"/>
  <c r="BC780" i="4"/>
  <c r="BA780" i="4"/>
  <c r="K780" i="4"/>
  <c r="I780" i="4"/>
  <c r="G780" i="4"/>
  <c r="BB780" i="4" s="1"/>
  <c r="BE778" i="4"/>
  <c r="BD778" i="4"/>
  <c r="BC778" i="4"/>
  <c r="BA778" i="4"/>
  <c r="K778" i="4"/>
  <c r="I778" i="4"/>
  <c r="G778" i="4"/>
  <c r="BB778" i="4" s="1"/>
  <c r="BE776" i="4"/>
  <c r="BD776" i="4"/>
  <c r="BC776" i="4"/>
  <c r="BA776" i="4"/>
  <c r="K776" i="4"/>
  <c r="I776" i="4"/>
  <c r="G776" i="4"/>
  <c r="BB776" i="4" s="1"/>
  <c r="BE774" i="4"/>
  <c r="BD774" i="4"/>
  <c r="BC774" i="4"/>
  <c r="BA774" i="4"/>
  <c r="K774" i="4"/>
  <c r="I774" i="4"/>
  <c r="G774" i="4"/>
  <c r="BB774" i="4" s="1"/>
  <c r="BE771" i="4"/>
  <c r="BD771" i="4"/>
  <c r="BC771" i="4"/>
  <c r="BA771" i="4"/>
  <c r="K771" i="4"/>
  <c r="I771" i="4"/>
  <c r="G771" i="4"/>
  <c r="BB771" i="4" s="1"/>
  <c r="BE769" i="4"/>
  <c r="BD769" i="4"/>
  <c r="BC769" i="4"/>
  <c r="BA769" i="4"/>
  <c r="K769" i="4"/>
  <c r="I769" i="4"/>
  <c r="G769" i="4"/>
  <c r="BB769" i="4" s="1"/>
  <c r="BE766" i="4"/>
  <c r="BD766" i="4"/>
  <c r="BC766" i="4"/>
  <c r="BA766" i="4"/>
  <c r="K766" i="4"/>
  <c r="I766" i="4"/>
  <c r="G766" i="4"/>
  <c r="BB766" i="4" s="1"/>
  <c r="BE764" i="4"/>
  <c r="BD764" i="4"/>
  <c r="BC764" i="4"/>
  <c r="BA764" i="4"/>
  <c r="K764" i="4"/>
  <c r="I764" i="4"/>
  <c r="G764" i="4"/>
  <c r="BB764" i="4" s="1"/>
  <c r="BE761" i="4"/>
  <c r="BD761" i="4"/>
  <c r="BC761" i="4"/>
  <c r="BA761" i="4"/>
  <c r="K761" i="4"/>
  <c r="I761" i="4"/>
  <c r="G761" i="4"/>
  <c r="BB761" i="4" s="1"/>
  <c r="BE759" i="4"/>
  <c r="BD759" i="4"/>
  <c r="BC759" i="4"/>
  <c r="BA759" i="4"/>
  <c r="K759" i="4"/>
  <c r="I759" i="4"/>
  <c r="G759" i="4"/>
  <c r="BB759" i="4" s="1"/>
  <c r="BE757" i="4"/>
  <c r="BD757" i="4"/>
  <c r="BC757" i="4"/>
  <c r="BA757" i="4"/>
  <c r="K757" i="4"/>
  <c r="I757" i="4"/>
  <c r="G757" i="4"/>
  <c r="BB757" i="4" s="1"/>
  <c r="BE751" i="4"/>
  <c r="BD751" i="4"/>
  <c r="BC751" i="4"/>
  <c r="BA751" i="4"/>
  <c r="K751" i="4"/>
  <c r="I751" i="4"/>
  <c r="G751" i="4"/>
  <c r="BB751" i="4" s="1"/>
  <c r="BE749" i="4"/>
  <c r="BD749" i="4"/>
  <c r="BC749" i="4"/>
  <c r="BA749" i="4"/>
  <c r="K749" i="4"/>
  <c r="I749" i="4"/>
  <c r="G749" i="4"/>
  <c r="BB749" i="4" s="1"/>
  <c r="BE746" i="4"/>
  <c r="BD746" i="4"/>
  <c r="BC746" i="4"/>
  <c r="BA746" i="4"/>
  <c r="K746" i="4"/>
  <c r="I746" i="4"/>
  <c r="G746" i="4"/>
  <c r="BB746" i="4" s="1"/>
  <c r="BE744" i="4"/>
  <c r="BD744" i="4"/>
  <c r="BC744" i="4"/>
  <c r="BA744" i="4"/>
  <c r="K744" i="4"/>
  <c r="I744" i="4"/>
  <c r="G744" i="4"/>
  <c r="BB744" i="4" s="1"/>
  <c r="BE740" i="4"/>
  <c r="BD740" i="4"/>
  <c r="BC740" i="4"/>
  <c r="BA740" i="4"/>
  <c r="K740" i="4"/>
  <c r="I740" i="4"/>
  <c r="G740" i="4"/>
  <c r="BB740" i="4" s="1"/>
  <c r="BE737" i="4"/>
  <c r="BD737" i="4"/>
  <c r="BC737" i="4"/>
  <c r="BA737" i="4"/>
  <c r="K737" i="4"/>
  <c r="I737" i="4"/>
  <c r="G737" i="4"/>
  <c r="BB737" i="4" s="1"/>
  <c r="BE735" i="4"/>
  <c r="BD735" i="4"/>
  <c r="BC735" i="4"/>
  <c r="BC789" i="4" s="1"/>
  <c r="G23" i="3" s="1"/>
  <c r="BA735" i="4"/>
  <c r="K735" i="4"/>
  <c r="I735" i="4"/>
  <c r="I789" i="4" s="1"/>
  <c r="G735" i="4"/>
  <c r="G789" i="4" s="1"/>
  <c r="B23" i="3"/>
  <c r="A23" i="3"/>
  <c r="BE789" i="4"/>
  <c r="I23" i="3" s="1"/>
  <c r="BD789" i="4"/>
  <c r="H23" i="3" s="1"/>
  <c r="BA789" i="4"/>
  <c r="E23" i="3" s="1"/>
  <c r="K789" i="4"/>
  <c r="BE732" i="4"/>
  <c r="BD732" i="4"/>
  <c r="BC732" i="4"/>
  <c r="BA732" i="4"/>
  <c r="K732" i="4"/>
  <c r="I732" i="4"/>
  <c r="G732" i="4"/>
  <c r="BB732" i="4" s="1"/>
  <c r="BE731" i="4"/>
  <c r="BE733" i="4" s="1"/>
  <c r="I22" i="3" s="1"/>
  <c r="BD731" i="4"/>
  <c r="BC731" i="4"/>
  <c r="BA731" i="4"/>
  <c r="BA733" i="4" s="1"/>
  <c r="E22" i="3" s="1"/>
  <c r="K731" i="4"/>
  <c r="I731" i="4"/>
  <c r="G731" i="4"/>
  <c r="BB731" i="4" s="1"/>
  <c r="B22" i="3"/>
  <c r="A22" i="3"/>
  <c r="BD733" i="4"/>
  <c r="H22" i="3" s="1"/>
  <c r="BC733" i="4"/>
  <c r="G22" i="3" s="1"/>
  <c r="K733" i="4"/>
  <c r="I733" i="4"/>
  <c r="BE728" i="4"/>
  <c r="BD728" i="4"/>
  <c r="BC728" i="4"/>
  <c r="BA728" i="4"/>
  <c r="K728" i="4"/>
  <c r="I728" i="4"/>
  <c r="G728" i="4"/>
  <c r="BB728" i="4" s="1"/>
  <c r="BE726" i="4"/>
  <c r="BD726" i="4"/>
  <c r="BC726" i="4"/>
  <c r="BA726" i="4"/>
  <c r="K726" i="4"/>
  <c r="I726" i="4"/>
  <c r="G726" i="4"/>
  <c r="BB726" i="4" s="1"/>
  <c r="BE723" i="4"/>
  <c r="BD723" i="4"/>
  <c r="BC723" i="4"/>
  <c r="BA723" i="4"/>
  <c r="K723" i="4"/>
  <c r="I723" i="4"/>
  <c r="G723" i="4"/>
  <c r="BB723" i="4" s="1"/>
  <c r="BE719" i="4"/>
  <c r="BD719" i="4"/>
  <c r="BC719" i="4"/>
  <c r="BA719" i="4"/>
  <c r="K719" i="4"/>
  <c r="I719" i="4"/>
  <c r="G719" i="4"/>
  <c r="BB719" i="4" s="1"/>
  <c r="BE715" i="4"/>
  <c r="BD715" i="4"/>
  <c r="BC715" i="4"/>
  <c r="BA715" i="4"/>
  <c r="K715" i="4"/>
  <c r="I715" i="4"/>
  <c r="G715" i="4"/>
  <c r="BB715" i="4" s="1"/>
  <c r="BE711" i="4"/>
  <c r="BD711" i="4"/>
  <c r="BC711" i="4"/>
  <c r="BA711" i="4"/>
  <c r="K711" i="4"/>
  <c r="I711" i="4"/>
  <c r="G711" i="4"/>
  <c r="BB711" i="4" s="1"/>
  <c r="BE708" i="4"/>
  <c r="BD708" i="4"/>
  <c r="BC708" i="4"/>
  <c r="BA708" i="4"/>
  <c r="K708" i="4"/>
  <c r="I708" i="4"/>
  <c r="G708" i="4"/>
  <c r="BB708" i="4" s="1"/>
  <c r="BE703" i="4"/>
  <c r="BD703" i="4"/>
  <c r="BC703" i="4"/>
  <c r="BA703" i="4"/>
  <c r="K703" i="4"/>
  <c r="I703" i="4"/>
  <c r="G703" i="4"/>
  <c r="BB703" i="4" s="1"/>
  <c r="BE697" i="4"/>
  <c r="BD697" i="4"/>
  <c r="BC697" i="4"/>
  <c r="BA697" i="4"/>
  <c r="K697" i="4"/>
  <c r="I697" i="4"/>
  <c r="G697" i="4"/>
  <c r="BB697" i="4" s="1"/>
  <c r="BE695" i="4"/>
  <c r="BE729" i="4" s="1"/>
  <c r="I21" i="3" s="1"/>
  <c r="BD695" i="4"/>
  <c r="BD729" i="4" s="1"/>
  <c r="H21" i="3" s="1"/>
  <c r="BC695" i="4"/>
  <c r="BA695" i="4"/>
  <c r="BA729" i="4" s="1"/>
  <c r="E21" i="3" s="1"/>
  <c r="K695" i="4"/>
  <c r="K729" i="4" s="1"/>
  <c r="I695" i="4"/>
  <c r="G695" i="4"/>
  <c r="BB695" i="4" s="1"/>
  <c r="B21" i="3"/>
  <c r="A21" i="3"/>
  <c r="BC729" i="4"/>
  <c r="G21" i="3" s="1"/>
  <c r="I729" i="4"/>
  <c r="G729" i="4"/>
  <c r="BE692" i="4"/>
  <c r="BD692" i="4"/>
  <c r="BC692" i="4"/>
  <c r="BA692" i="4"/>
  <c r="K692" i="4"/>
  <c r="I692" i="4"/>
  <c r="G692" i="4"/>
  <c r="BB692" i="4" s="1"/>
  <c r="BE689" i="4"/>
  <c r="BD689" i="4"/>
  <c r="BC689" i="4"/>
  <c r="BA689" i="4"/>
  <c r="K689" i="4"/>
  <c r="I689" i="4"/>
  <c r="G689" i="4"/>
  <c r="BB689" i="4" s="1"/>
  <c r="BE687" i="4"/>
  <c r="BD687" i="4"/>
  <c r="BC687" i="4"/>
  <c r="BA687" i="4"/>
  <c r="K687" i="4"/>
  <c r="I687" i="4"/>
  <c r="G687" i="4"/>
  <c r="BB687" i="4" s="1"/>
  <c r="BE685" i="4"/>
  <c r="BD685" i="4"/>
  <c r="BC685" i="4"/>
  <c r="BA685" i="4"/>
  <c r="K685" i="4"/>
  <c r="I685" i="4"/>
  <c r="G685" i="4"/>
  <c r="BB685" i="4" s="1"/>
  <c r="BE683" i="4"/>
  <c r="BD683" i="4"/>
  <c r="BD693" i="4" s="1"/>
  <c r="H20" i="3" s="1"/>
  <c r="BC683" i="4"/>
  <c r="BC693" i="4" s="1"/>
  <c r="G20" i="3" s="1"/>
  <c r="BA683" i="4"/>
  <c r="K683" i="4"/>
  <c r="K693" i="4" s="1"/>
  <c r="I683" i="4"/>
  <c r="I693" i="4" s="1"/>
  <c r="G683" i="4"/>
  <c r="BB683" i="4" s="1"/>
  <c r="B20" i="3"/>
  <c r="A20" i="3"/>
  <c r="BE693" i="4"/>
  <c r="I20" i="3" s="1"/>
  <c r="BA693" i="4"/>
  <c r="E20" i="3" s="1"/>
  <c r="G693" i="4"/>
  <c r="BE680" i="4"/>
  <c r="BD680" i="4"/>
  <c r="BC680" i="4"/>
  <c r="BA680" i="4"/>
  <c r="K680" i="4"/>
  <c r="I680" i="4"/>
  <c r="G680" i="4"/>
  <c r="BB680" i="4" s="1"/>
  <c r="BE677" i="4"/>
  <c r="BD677" i="4"/>
  <c r="BC677" i="4"/>
  <c r="BA677" i="4"/>
  <c r="K677" i="4"/>
  <c r="I677" i="4"/>
  <c r="G677" i="4"/>
  <c r="BB677" i="4" s="1"/>
  <c r="BE675" i="4"/>
  <c r="BD675" i="4"/>
  <c r="BC675" i="4"/>
  <c r="BA675" i="4"/>
  <c r="K675" i="4"/>
  <c r="I675" i="4"/>
  <c r="G675" i="4"/>
  <c r="BB675" i="4" s="1"/>
  <c r="BE672" i="4"/>
  <c r="BD672" i="4"/>
  <c r="BC672" i="4"/>
  <c r="BA672" i="4"/>
  <c r="K672" i="4"/>
  <c r="I672" i="4"/>
  <c r="G672" i="4"/>
  <c r="BB672" i="4" s="1"/>
  <c r="BE669" i="4"/>
  <c r="BD669" i="4"/>
  <c r="BC669" i="4"/>
  <c r="BA669" i="4"/>
  <c r="K669" i="4"/>
  <c r="I669" i="4"/>
  <c r="G669" i="4"/>
  <c r="BB669" i="4" s="1"/>
  <c r="BE666" i="4"/>
  <c r="BD666" i="4"/>
  <c r="BC666" i="4"/>
  <c r="BA666" i="4"/>
  <c r="K666" i="4"/>
  <c r="I666" i="4"/>
  <c r="G666" i="4"/>
  <c r="BB666" i="4" s="1"/>
  <c r="BE663" i="4"/>
  <c r="BD663" i="4"/>
  <c r="BC663" i="4"/>
  <c r="BA663" i="4"/>
  <c r="K663" i="4"/>
  <c r="I663" i="4"/>
  <c r="G663" i="4"/>
  <c r="BB663" i="4" s="1"/>
  <c r="BE660" i="4"/>
  <c r="BD660" i="4"/>
  <c r="BC660" i="4"/>
  <c r="BA660" i="4"/>
  <c r="K660" i="4"/>
  <c r="I660" i="4"/>
  <c r="G660" i="4"/>
  <c r="BB660" i="4" s="1"/>
  <c r="BE657" i="4"/>
  <c r="BD657" i="4"/>
  <c r="BC657" i="4"/>
  <c r="BA657" i="4"/>
  <c r="K657" i="4"/>
  <c r="I657" i="4"/>
  <c r="G657" i="4"/>
  <c r="BB657" i="4" s="1"/>
  <c r="BE654" i="4"/>
  <c r="BD654" i="4"/>
  <c r="BC654" i="4"/>
  <c r="BA654" i="4"/>
  <c r="K654" i="4"/>
  <c r="I654" i="4"/>
  <c r="G654" i="4"/>
  <c r="BB654" i="4" s="1"/>
  <c r="BE649" i="4"/>
  <c r="BD649" i="4"/>
  <c r="BC649" i="4"/>
  <c r="BC681" i="4" s="1"/>
  <c r="G19" i="3" s="1"/>
  <c r="BA649" i="4"/>
  <c r="K649" i="4"/>
  <c r="I649" i="4"/>
  <c r="I681" i="4" s="1"/>
  <c r="G649" i="4"/>
  <c r="G681" i="4" s="1"/>
  <c r="B19" i="3"/>
  <c r="A19" i="3"/>
  <c r="BE681" i="4"/>
  <c r="I19" i="3" s="1"/>
  <c r="BD681" i="4"/>
  <c r="H19" i="3" s="1"/>
  <c r="BA681" i="4"/>
  <c r="E19" i="3" s="1"/>
  <c r="K681" i="4"/>
  <c r="BE646" i="4"/>
  <c r="BE647" i="4" s="1"/>
  <c r="I18" i="3" s="1"/>
  <c r="BD646" i="4"/>
  <c r="BC646" i="4"/>
  <c r="BB646" i="4"/>
  <c r="BB647" i="4" s="1"/>
  <c r="F18" i="3" s="1"/>
  <c r="BA646" i="4"/>
  <c r="BA647" i="4" s="1"/>
  <c r="E18" i="3" s="1"/>
  <c r="K646" i="4"/>
  <c r="I646" i="4"/>
  <c r="G646" i="4"/>
  <c r="G647" i="4" s="1"/>
  <c r="B18" i="3"/>
  <c r="A18" i="3"/>
  <c r="BD647" i="4"/>
  <c r="H18" i="3" s="1"/>
  <c r="BC647" i="4"/>
  <c r="G18" i="3" s="1"/>
  <c r="K647" i="4"/>
  <c r="I647" i="4"/>
  <c r="BE642" i="4"/>
  <c r="BD642" i="4"/>
  <c r="BC642" i="4"/>
  <c r="BB642" i="4"/>
  <c r="BA642" i="4"/>
  <c r="K642" i="4"/>
  <c r="I642" i="4"/>
  <c r="G642" i="4"/>
  <c r="BE640" i="4"/>
  <c r="BD640" i="4"/>
  <c r="BC640" i="4"/>
  <c r="BB640" i="4"/>
  <c r="BA640" i="4"/>
  <c r="K640" i="4"/>
  <c r="I640" i="4"/>
  <c r="G640" i="4"/>
  <c r="BE636" i="4"/>
  <c r="BD636" i="4"/>
  <c r="BC636" i="4"/>
  <c r="BB636" i="4"/>
  <c r="BA636" i="4"/>
  <c r="K636" i="4"/>
  <c r="I636" i="4"/>
  <c r="G636" i="4"/>
  <c r="BE631" i="4"/>
  <c r="BD631" i="4"/>
  <c r="BC631" i="4"/>
  <c r="BB631" i="4"/>
  <c r="BA631" i="4"/>
  <c r="K631" i="4"/>
  <c r="I631" i="4"/>
  <c r="G631" i="4"/>
  <c r="BE621" i="4"/>
  <c r="BD621" i="4"/>
  <c r="BC621" i="4"/>
  <c r="BB621" i="4"/>
  <c r="BA621" i="4"/>
  <c r="K621" i="4"/>
  <c r="I621" i="4"/>
  <c r="G621" i="4"/>
  <c r="BE617" i="4"/>
  <c r="BD617" i="4"/>
  <c r="BC617" i="4"/>
  <c r="BB617" i="4"/>
  <c r="BA617" i="4"/>
  <c r="K617" i="4"/>
  <c r="I617" i="4"/>
  <c r="G617" i="4"/>
  <c r="BE615" i="4"/>
  <c r="BD615" i="4"/>
  <c r="BC615" i="4"/>
  <c r="BB615" i="4"/>
  <c r="BA615" i="4"/>
  <c r="K615" i="4"/>
  <c r="I615" i="4"/>
  <c r="G615" i="4"/>
  <c r="BE612" i="4"/>
  <c r="BD612" i="4"/>
  <c r="BC612" i="4"/>
  <c r="BB612" i="4"/>
  <c r="BA612" i="4"/>
  <c r="K612" i="4"/>
  <c r="I612" i="4"/>
  <c r="G612" i="4"/>
  <c r="BE608" i="4"/>
  <c r="BD608" i="4"/>
  <c r="BC608" i="4"/>
  <c r="BB608" i="4"/>
  <c r="BA608" i="4"/>
  <c r="K608" i="4"/>
  <c r="I608" i="4"/>
  <c r="G608" i="4"/>
  <c r="BE603" i="4"/>
  <c r="BD603" i="4"/>
  <c r="BC603" i="4"/>
  <c r="BB603" i="4"/>
  <c r="BA603" i="4"/>
  <c r="K603" i="4"/>
  <c r="I603" i="4"/>
  <c r="G603" i="4"/>
  <c r="BE597" i="4"/>
  <c r="BD597" i="4"/>
  <c r="BC597" i="4"/>
  <c r="BB597" i="4"/>
  <c r="BA597" i="4"/>
  <c r="K597" i="4"/>
  <c r="I597" i="4"/>
  <c r="G597" i="4"/>
  <c r="BE593" i="4"/>
  <c r="BD593" i="4"/>
  <c r="BC593" i="4"/>
  <c r="BB593" i="4"/>
  <c r="BA593" i="4"/>
  <c r="K593" i="4"/>
  <c r="I593" i="4"/>
  <c r="G593" i="4"/>
  <c r="BE589" i="4"/>
  <c r="BD589" i="4"/>
  <c r="BC589" i="4"/>
  <c r="BB589" i="4"/>
  <c r="BA589" i="4"/>
  <c r="K589" i="4"/>
  <c r="I589" i="4"/>
  <c r="G589" i="4"/>
  <c r="BE587" i="4"/>
  <c r="BD587" i="4"/>
  <c r="BC587" i="4"/>
  <c r="BB587" i="4"/>
  <c r="BA587" i="4"/>
  <c r="K587" i="4"/>
  <c r="I587" i="4"/>
  <c r="G587" i="4"/>
  <c r="BE580" i="4"/>
  <c r="BD580" i="4"/>
  <c r="BC580" i="4"/>
  <c r="BB580" i="4"/>
  <c r="BA580" i="4"/>
  <c r="K580" i="4"/>
  <c r="I580" i="4"/>
  <c r="G580" i="4"/>
  <c r="BE577" i="4"/>
  <c r="BD577" i="4"/>
  <c r="BC577" i="4"/>
  <c r="BB577" i="4"/>
  <c r="BA577" i="4"/>
  <c r="K577" i="4"/>
  <c r="I577" i="4"/>
  <c r="G577" i="4"/>
  <c r="BE573" i="4"/>
  <c r="BD573" i="4"/>
  <c r="BC573" i="4"/>
  <c r="BB573" i="4"/>
  <c r="BA573" i="4"/>
  <c r="K573" i="4"/>
  <c r="I573" i="4"/>
  <c r="G573" i="4"/>
  <c r="BE566" i="4"/>
  <c r="BD566" i="4"/>
  <c r="BC566" i="4"/>
  <c r="BB566" i="4"/>
  <c r="BA566" i="4"/>
  <c r="K566" i="4"/>
  <c r="I566" i="4"/>
  <c r="G566" i="4"/>
  <c r="BE563" i="4"/>
  <c r="BD563" i="4"/>
  <c r="BC563" i="4"/>
  <c r="BB563" i="4"/>
  <c r="BA563" i="4"/>
  <c r="K563" i="4"/>
  <c r="I563" i="4"/>
  <c r="G563" i="4"/>
  <c r="BE561" i="4"/>
  <c r="BD561" i="4"/>
  <c r="BC561" i="4"/>
  <c r="BB561" i="4"/>
  <c r="BA561" i="4"/>
  <c r="K561" i="4"/>
  <c r="I561" i="4"/>
  <c r="G561" i="4"/>
  <c r="BE559" i="4"/>
  <c r="BD559" i="4"/>
  <c r="BC559" i="4"/>
  <c r="BB559" i="4"/>
  <c r="BA559" i="4"/>
  <c r="K559" i="4"/>
  <c r="I559" i="4"/>
  <c r="G559" i="4"/>
  <c r="BE557" i="4"/>
  <c r="BE644" i="4" s="1"/>
  <c r="I17" i="3" s="1"/>
  <c r="BD557" i="4"/>
  <c r="BD644" i="4" s="1"/>
  <c r="BC557" i="4"/>
  <c r="BB557" i="4"/>
  <c r="BA557" i="4"/>
  <c r="BA644" i="4" s="1"/>
  <c r="E17" i="3" s="1"/>
  <c r="K557" i="4"/>
  <c r="K644" i="4" s="1"/>
  <c r="I557" i="4"/>
  <c r="G557" i="4"/>
  <c r="H17" i="3"/>
  <c r="B17" i="3"/>
  <c r="A17" i="3"/>
  <c r="BC644" i="4"/>
  <c r="G17" i="3" s="1"/>
  <c r="BB644" i="4"/>
  <c r="F17" i="3" s="1"/>
  <c r="I644" i="4"/>
  <c r="G644" i="4"/>
  <c r="BE553" i="4"/>
  <c r="BD553" i="4"/>
  <c r="BC553" i="4"/>
  <c r="BB553" i="4"/>
  <c r="K553" i="4"/>
  <c r="I553" i="4"/>
  <c r="G553" i="4"/>
  <c r="BA553" i="4" s="1"/>
  <c r="BE549" i="4"/>
  <c r="BD549" i="4"/>
  <c r="BC549" i="4"/>
  <c r="BB549" i="4"/>
  <c r="K549" i="4"/>
  <c r="I549" i="4"/>
  <c r="G549" i="4"/>
  <c r="BA549" i="4" s="1"/>
  <c r="BE544" i="4"/>
  <c r="BD544" i="4"/>
  <c r="BC544" i="4"/>
  <c r="BB544" i="4"/>
  <c r="K544" i="4"/>
  <c r="I544" i="4"/>
  <c r="G544" i="4"/>
  <c r="BA544" i="4" s="1"/>
  <c r="BE539" i="4"/>
  <c r="BD539" i="4"/>
  <c r="BC539" i="4"/>
  <c r="BB539" i="4"/>
  <c r="K539" i="4"/>
  <c r="I539" i="4"/>
  <c r="G539" i="4"/>
  <c r="BA539" i="4" s="1"/>
  <c r="BE537" i="4"/>
  <c r="BD537" i="4"/>
  <c r="BC537" i="4"/>
  <c r="BB537" i="4"/>
  <c r="K537" i="4"/>
  <c r="I537" i="4"/>
  <c r="G537" i="4"/>
  <c r="BA537" i="4" s="1"/>
  <c r="BE532" i="4"/>
  <c r="BD532" i="4"/>
  <c r="BC532" i="4"/>
  <c r="BB532" i="4"/>
  <c r="K532" i="4"/>
  <c r="I532" i="4"/>
  <c r="G532" i="4"/>
  <c r="BA532" i="4" s="1"/>
  <c r="BE527" i="4"/>
  <c r="BD527" i="4"/>
  <c r="BC527" i="4"/>
  <c r="BB527" i="4"/>
  <c r="K527" i="4"/>
  <c r="I527" i="4"/>
  <c r="G527" i="4"/>
  <c r="BA527" i="4" s="1"/>
  <c r="BE524" i="4"/>
  <c r="BD524" i="4"/>
  <c r="BC524" i="4"/>
  <c r="BB524" i="4"/>
  <c r="K524" i="4"/>
  <c r="I524" i="4"/>
  <c r="G524" i="4"/>
  <c r="BA524" i="4" s="1"/>
  <c r="BE519" i="4"/>
  <c r="BD519" i="4"/>
  <c r="BC519" i="4"/>
  <c r="BB519" i="4"/>
  <c r="K519" i="4"/>
  <c r="I519" i="4"/>
  <c r="G519" i="4"/>
  <c r="BA519" i="4" s="1"/>
  <c r="BE517" i="4"/>
  <c r="BD517" i="4"/>
  <c r="BC517" i="4"/>
  <c r="BB517" i="4"/>
  <c r="K517" i="4"/>
  <c r="I517" i="4"/>
  <c r="G517" i="4"/>
  <c r="BA517" i="4" s="1"/>
  <c r="BE512" i="4"/>
  <c r="BD512" i="4"/>
  <c r="BC512" i="4"/>
  <c r="BB512" i="4"/>
  <c r="K512" i="4"/>
  <c r="I512" i="4"/>
  <c r="G512" i="4"/>
  <c r="BA512" i="4" s="1"/>
  <c r="BE510" i="4"/>
  <c r="BD510" i="4"/>
  <c r="BC510" i="4"/>
  <c r="BB510" i="4"/>
  <c r="K510" i="4"/>
  <c r="I510" i="4"/>
  <c r="G510" i="4"/>
  <c r="BA510" i="4" s="1"/>
  <c r="BE508" i="4"/>
  <c r="BD508" i="4"/>
  <c r="BC508" i="4"/>
  <c r="BB508" i="4"/>
  <c r="K508" i="4"/>
  <c r="I508" i="4"/>
  <c r="G508" i="4"/>
  <c r="BA508" i="4" s="1"/>
  <c r="BE506" i="4"/>
  <c r="BD506" i="4"/>
  <c r="BC506" i="4"/>
  <c r="BB506" i="4"/>
  <c r="K506" i="4"/>
  <c r="I506" i="4"/>
  <c r="G506" i="4"/>
  <c r="BA506" i="4" s="1"/>
  <c r="BE499" i="4"/>
  <c r="BD499" i="4"/>
  <c r="BC499" i="4"/>
  <c r="BB499" i="4"/>
  <c r="K499" i="4"/>
  <c r="I499" i="4"/>
  <c r="G499" i="4"/>
  <c r="BA499" i="4" s="1"/>
  <c r="BE487" i="4"/>
  <c r="BD487" i="4"/>
  <c r="BC487" i="4"/>
  <c r="BB487" i="4"/>
  <c r="K487" i="4"/>
  <c r="I487" i="4"/>
  <c r="G487" i="4"/>
  <c r="BA487" i="4" s="1"/>
  <c r="BE482" i="4"/>
  <c r="BD482" i="4"/>
  <c r="BC482" i="4"/>
  <c r="BB482" i="4"/>
  <c r="K482" i="4"/>
  <c r="I482" i="4"/>
  <c r="G482" i="4"/>
  <c r="BA482" i="4" s="1"/>
  <c r="BE480" i="4"/>
  <c r="BD480" i="4"/>
  <c r="BC480" i="4"/>
  <c r="BB480" i="4"/>
  <c r="K480" i="4"/>
  <c r="I480" i="4"/>
  <c r="G480" i="4"/>
  <c r="BA480" i="4" s="1"/>
  <c r="BE479" i="4"/>
  <c r="BD479" i="4"/>
  <c r="BC479" i="4"/>
  <c r="BB479" i="4"/>
  <c r="K479" i="4"/>
  <c r="I479" i="4"/>
  <c r="G479" i="4"/>
  <c r="BA479" i="4" s="1"/>
  <c r="BE477" i="4"/>
  <c r="BD477" i="4"/>
  <c r="BD555" i="4" s="1"/>
  <c r="H16" i="3" s="1"/>
  <c r="BC477" i="4"/>
  <c r="BB477" i="4"/>
  <c r="BB555" i="4" s="1"/>
  <c r="F16" i="3" s="1"/>
  <c r="K477" i="4"/>
  <c r="K555" i="4" s="1"/>
  <c r="I477" i="4"/>
  <c r="G477" i="4"/>
  <c r="BA477" i="4" s="1"/>
  <c r="BA555" i="4" s="1"/>
  <c r="E16" i="3" s="1"/>
  <c r="B16" i="3"/>
  <c r="A16" i="3"/>
  <c r="BE555" i="4"/>
  <c r="I16" i="3" s="1"/>
  <c r="BE473" i="4"/>
  <c r="BD473" i="4"/>
  <c r="BC473" i="4"/>
  <c r="BB473" i="4"/>
  <c r="BA473" i="4"/>
  <c r="K473" i="4"/>
  <c r="I473" i="4"/>
  <c r="G473" i="4"/>
  <c r="BE472" i="4"/>
  <c r="BE475" i="4" s="1"/>
  <c r="I15" i="3" s="1"/>
  <c r="BD472" i="4"/>
  <c r="BC472" i="4"/>
  <c r="BC475" i="4" s="1"/>
  <c r="G15" i="3" s="1"/>
  <c r="BB472" i="4"/>
  <c r="BB475" i="4" s="1"/>
  <c r="BA472" i="4"/>
  <c r="BA475" i="4" s="1"/>
  <c r="E15" i="3" s="1"/>
  <c r="K472" i="4"/>
  <c r="I472" i="4"/>
  <c r="I475" i="4" s="1"/>
  <c r="G472" i="4"/>
  <c r="G475" i="4" s="1"/>
  <c r="F15" i="3"/>
  <c r="B15" i="3"/>
  <c r="A15" i="3"/>
  <c r="BD475" i="4"/>
  <c r="H15" i="3" s="1"/>
  <c r="K475" i="4"/>
  <c r="BE464" i="4"/>
  <c r="BD464" i="4"/>
  <c r="BC464" i="4"/>
  <c r="BB464" i="4"/>
  <c r="BA464" i="4"/>
  <c r="K464" i="4"/>
  <c r="I464" i="4"/>
  <c r="G464" i="4"/>
  <c r="BE463" i="4"/>
  <c r="BD463" i="4"/>
  <c r="BC463" i="4"/>
  <c r="BB463" i="4"/>
  <c r="BA463" i="4"/>
  <c r="K463" i="4"/>
  <c r="I463" i="4"/>
  <c r="G463" i="4"/>
  <c r="BE461" i="4"/>
  <c r="BD461" i="4"/>
  <c r="BC461" i="4"/>
  <c r="BB461" i="4"/>
  <c r="BA461" i="4"/>
  <c r="K461" i="4"/>
  <c r="I461" i="4"/>
  <c r="G461" i="4"/>
  <c r="BE460" i="4"/>
  <c r="BD460" i="4"/>
  <c r="BC460" i="4"/>
  <c r="BB460" i="4"/>
  <c r="BA460" i="4"/>
  <c r="K460" i="4"/>
  <c r="I460" i="4"/>
  <c r="G460" i="4"/>
  <c r="BE459" i="4"/>
  <c r="BD459" i="4"/>
  <c r="BC459" i="4"/>
  <c r="BB459" i="4"/>
  <c r="BA459" i="4"/>
  <c r="K459" i="4"/>
  <c r="I459" i="4"/>
  <c r="G459" i="4"/>
  <c r="BE457" i="4"/>
  <c r="BD457" i="4"/>
  <c r="BC457" i="4"/>
  <c r="BB457" i="4"/>
  <c r="BA457" i="4"/>
  <c r="K457" i="4"/>
  <c r="I457" i="4"/>
  <c r="G457" i="4"/>
  <c r="BE452" i="4"/>
  <c r="BE470" i="4" s="1"/>
  <c r="BD452" i="4"/>
  <c r="BC452" i="4"/>
  <c r="BB452" i="4"/>
  <c r="BB470" i="4" s="1"/>
  <c r="F14" i="3" s="1"/>
  <c r="BA452" i="4"/>
  <c r="BA470" i="4" s="1"/>
  <c r="E14" i="3" s="1"/>
  <c r="K452" i="4"/>
  <c r="I452" i="4"/>
  <c r="G452" i="4"/>
  <c r="G470" i="4" s="1"/>
  <c r="I14" i="3"/>
  <c r="B14" i="3"/>
  <c r="A14" i="3"/>
  <c r="BD470" i="4"/>
  <c r="H14" i="3" s="1"/>
  <c r="BC470" i="4"/>
  <c r="G14" i="3" s="1"/>
  <c r="K470" i="4"/>
  <c r="I470" i="4"/>
  <c r="BE427" i="4"/>
  <c r="BD427" i="4"/>
  <c r="BC427" i="4"/>
  <c r="BB427" i="4"/>
  <c r="BA427" i="4"/>
  <c r="K427" i="4"/>
  <c r="I427" i="4"/>
  <c r="G427" i="4"/>
  <c r="BE420" i="4"/>
  <c r="BD420" i="4"/>
  <c r="BC420" i="4"/>
  <c r="BB420" i="4"/>
  <c r="BA420" i="4"/>
  <c r="K420" i="4"/>
  <c r="I420" i="4"/>
  <c r="G420" i="4"/>
  <c r="BE401" i="4"/>
  <c r="BD401" i="4"/>
  <c r="BC401" i="4"/>
  <c r="BB401" i="4"/>
  <c r="BA401" i="4"/>
  <c r="K401" i="4"/>
  <c r="I401" i="4"/>
  <c r="G401" i="4"/>
  <c r="BE388" i="4"/>
  <c r="BE450" i="4" s="1"/>
  <c r="I13" i="3" s="1"/>
  <c r="BD388" i="4"/>
  <c r="BD450" i="4" s="1"/>
  <c r="H13" i="3" s="1"/>
  <c r="BC388" i="4"/>
  <c r="BC450" i="4" s="1"/>
  <c r="G13" i="3" s="1"/>
  <c r="BB388" i="4"/>
  <c r="BA388" i="4"/>
  <c r="BA450" i="4" s="1"/>
  <c r="E13" i="3" s="1"/>
  <c r="K388" i="4"/>
  <c r="K450" i="4" s="1"/>
  <c r="I388" i="4"/>
  <c r="G388" i="4"/>
  <c r="B13" i="3"/>
  <c r="A13" i="3"/>
  <c r="BB450" i="4"/>
  <c r="F13" i="3" s="1"/>
  <c r="I450" i="4"/>
  <c r="G450" i="4"/>
  <c r="BE384" i="4"/>
  <c r="BD384" i="4"/>
  <c r="BC384" i="4"/>
  <c r="BB384" i="4"/>
  <c r="K384" i="4"/>
  <c r="I384" i="4"/>
  <c r="G384" i="4"/>
  <c r="BA384" i="4" s="1"/>
  <c r="BE382" i="4"/>
  <c r="BD382" i="4"/>
  <c r="BC382" i="4"/>
  <c r="BB382" i="4"/>
  <c r="K382" i="4"/>
  <c r="I382" i="4"/>
  <c r="G382" i="4"/>
  <c r="BA382" i="4" s="1"/>
  <c r="BE380" i="4"/>
  <c r="BD380" i="4"/>
  <c r="BC380" i="4"/>
  <c r="BB380" i="4"/>
  <c r="K380" i="4"/>
  <c r="I380" i="4"/>
  <c r="G380" i="4"/>
  <c r="BA380" i="4" s="1"/>
  <c r="BE377" i="4"/>
  <c r="BD377" i="4"/>
  <c r="BC377" i="4"/>
  <c r="BB377" i="4"/>
  <c r="K377" i="4"/>
  <c r="I377" i="4"/>
  <c r="G377" i="4"/>
  <c r="BA377" i="4" s="1"/>
  <c r="BE375" i="4"/>
  <c r="BD375" i="4"/>
  <c r="BC375" i="4"/>
  <c r="BB375" i="4"/>
  <c r="K375" i="4"/>
  <c r="I375" i="4"/>
  <c r="G375" i="4"/>
  <c r="BA375" i="4" s="1"/>
  <c r="BE373" i="4"/>
  <c r="BD373" i="4"/>
  <c r="BC373" i="4"/>
  <c r="BB373" i="4"/>
  <c r="BB386" i="4" s="1"/>
  <c r="F12" i="3" s="1"/>
  <c r="K373" i="4"/>
  <c r="I373" i="4"/>
  <c r="G373" i="4"/>
  <c r="BA373" i="4" s="1"/>
  <c r="BE370" i="4"/>
  <c r="BD370" i="4"/>
  <c r="BC370" i="4"/>
  <c r="BB370" i="4"/>
  <c r="K370" i="4"/>
  <c r="I370" i="4"/>
  <c r="G370" i="4"/>
  <c r="BA370" i="4" s="1"/>
  <c r="BE367" i="4"/>
  <c r="BD367" i="4"/>
  <c r="BD386" i="4" s="1"/>
  <c r="H12" i="3" s="1"/>
  <c r="BC367" i="4"/>
  <c r="BB367" i="4"/>
  <c r="K367" i="4"/>
  <c r="K386" i="4" s="1"/>
  <c r="I367" i="4"/>
  <c r="I386" i="4" s="1"/>
  <c r="G367" i="4"/>
  <c r="BA367" i="4" s="1"/>
  <c r="B12" i="3"/>
  <c r="A12" i="3"/>
  <c r="BE386" i="4"/>
  <c r="I12" i="3" s="1"/>
  <c r="BA386" i="4"/>
  <c r="E12" i="3" s="1"/>
  <c r="BE363" i="4"/>
  <c r="BD363" i="4"/>
  <c r="BC363" i="4"/>
  <c r="BB363" i="4"/>
  <c r="K363" i="4"/>
  <c r="I363" i="4"/>
  <c r="G363" i="4"/>
  <c r="BA363" i="4" s="1"/>
  <c r="BE360" i="4"/>
  <c r="BD360" i="4"/>
  <c r="BC360" i="4"/>
  <c r="BB360" i="4"/>
  <c r="K360" i="4"/>
  <c r="I360" i="4"/>
  <c r="G360" i="4"/>
  <c r="BA360" i="4" s="1"/>
  <c r="BE357" i="4"/>
  <c r="BD357" i="4"/>
  <c r="BC357" i="4"/>
  <c r="BB357" i="4"/>
  <c r="K357" i="4"/>
  <c r="I357" i="4"/>
  <c r="G357" i="4"/>
  <c r="BA357" i="4" s="1"/>
  <c r="BE355" i="4"/>
  <c r="BD355" i="4"/>
  <c r="BC355" i="4"/>
  <c r="BB355" i="4"/>
  <c r="K355" i="4"/>
  <c r="I355" i="4"/>
  <c r="G355" i="4"/>
  <c r="BA355" i="4" s="1"/>
  <c r="BE352" i="4"/>
  <c r="BD352" i="4"/>
  <c r="BC352" i="4"/>
  <c r="BB352" i="4"/>
  <c r="K352" i="4"/>
  <c r="I352" i="4"/>
  <c r="G352" i="4"/>
  <c r="BA352" i="4" s="1"/>
  <c r="BE347" i="4"/>
  <c r="BD347" i="4"/>
  <c r="BC347" i="4"/>
  <c r="BB347" i="4"/>
  <c r="K347" i="4"/>
  <c r="I347" i="4"/>
  <c r="G347" i="4"/>
  <c r="BA347" i="4" s="1"/>
  <c r="BE344" i="4"/>
  <c r="BD344" i="4"/>
  <c r="BC344" i="4"/>
  <c r="BB344" i="4"/>
  <c r="K344" i="4"/>
  <c r="I344" i="4"/>
  <c r="G344" i="4"/>
  <c r="BA344" i="4" s="1"/>
  <c r="BE325" i="4"/>
  <c r="BD325" i="4"/>
  <c r="BC325" i="4"/>
  <c r="BB325" i="4"/>
  <c r="K325" i="4"/>
  <c r="I325" i="4"/>
  <c r="G325" i="4"/>
  <c r="BA325" i="4" s="1"/>
  <c r="BE324" i="4"/>
  <c r="BD324" i="4"/>
  <c r="BC324" i="4"/>
  <c r="BB324" i="4"/>
  <c r="K324" i="4"/>
  <c r="I324" i="4"/>
  <c r="G324" i="4"/>
  <c r="BA324" i="4" s="1"/>
  <c r="BE300" i="4"/>
  <c r="BD300" i="4"/>
  <c r="BC300" i="4"/>
  <c r="BB300" i="4"/>
  <c r="K300" i="4"/>
  <c r="I300" i="4"/>
  <c r="G300" i="4"/>
  <c r="BA300" i="4" s="1"/>
  <c r="BE294" i="4"/>
  <c r="BD294" i="4"/>
  <c r="BC294" i="4"/>
  <c r="BB294" i="4"/>
  <c r="K294" i="4"/>
  <c r="I294" i="4"/>
  <c r="G294" i="4"/>
  <c r="BA294" i="4" s="1"/>
  <c r="BE289" i="4"/>
  <c r="BD289" i="4"/>
  <c r="BC289" i="4"/>
  <c r="BB289" i="4"/>
  <c r="K289" i="4"/>
  <c r="I289" i="4"/>
  <c r="G289" i="4"/>
  <c r="BA289" i="4" s="1"/>
  <c r="BE282" i="4"/>
  <c r="BD282" i="4"/>
  <c r="BC282" i="4"/>
  <c r="BB282" i="4"/>
  <c r="K282" i="4"/>
  <c r="I282" i="4"/>
  <c r="G282" i="4"/>
  <c r="BA282" i="4" s="1"/>
  <c r="BE274" i="4"/>
  <c r="BD274" i="4"/>
  <c r="BC274" i="4"/>
  <c r="BC365" i="4" s="1"/>
  <c r="G11" i="3" s="1"/>
  <c r="BB274" i="4"/>
  <c r="BB365" i="4" s="1"/>
  <c r="F11" i="3" s="1"/>
  <c r="K274" i="4"/>
  <c r="I274" i="4"/>
  <c r="I365" i="4" s="1"/>
  <c r="G274" i="4"/>
  <c r="BA274" i="4" s="1"/>
  <c r="B11" i="3"/>
  <c r="A11" i="3"/>
  <c r="BE365" i="4"/>
  <c r="I11" i="3" s="1"/>
  <c r="BD365" i="4"/>
  <c r="H11" i="3" s="1"/>
  <c r="K365" i="4"/>
  <c r="G365" i="4"/>
  <c r="BE270" i="4"/>
  <c r="BD270" i="4"/>
  <c r="BC270" i="4"/>
  <c r="BB270" i="4"/>
  <c r="K270" i="4"/>
  <c r="I270" i="4"/>
  <c r="G270" i="4"/>
  <c r="BA270" i="4" s="1"/>
  <c r="BE268" i="4"/>
  <c r="BD268" i="4"/>
  <c r="BC268" i="4"/>
  <c r="BB268" i="4"/>
  <c r="K268" i="4"/>
  <c r="I268" i="4"/>
  <c r="G268" i="4"/>
  <c r="BA268" i="4" s="1"/>
  <c r="BE266" i="4"/>
  <c r="BD266" i="4"/>
  <c r="BC266" i="4"/>
  <c r="BB266" i="4"/>
  <c r="K266" i="4"/>
  <c r="I266" i="4"/>
  <c r="G266" i="4"/>
  <c r="BA266" i="4" s="1"/>
  <c r="BE264" i="4"/>
  <c r="BD264" i="4"/>
  <c r="BC264" i="4"/>
  <c r="BB264" i="4"/>
  <c r="K264" i="4"/>
  <c r="I264" i="4"/>
  <c r="G264" i="4"/>
  <c r="BA264" i="4" s="1"/>
  <c r="BE261" i="4"/>
  <c r="BD261" i="4"/>
  <c r="BC261" i="4"/>
  <c r="BB261" i="4"/>
  <c r="K261" i="4"/>
  <c r="I261" i="4"/>
  <c r="G261" i="4"/>
  <c r="BA261" i="4" s="1"/>
  <c r="BE259" i="4"/>
  <c r="BD259" i="4"/>
  <c r="BC259" i="4"/>
  <c r="BB259" i="4"/>
  <c r="K259" i="4"/>
  <c r="I259" i="4"/>
  <c r="G259" i="4"/>
  <c r="BA259" i="4" s="1"/>
  <c r="BE256" i="4"/>
  <c r="BD256" i="4"/>
  <c r="BC256" i="4"/>
  <c r="BB256" i="4"/>
  <c r="K256" i="4"/>
  <c r="I256" i="4"/>
  <c r="G256" i="4"/>
  <c r="BA256" i="4" s="1"/>
  <c r="BE254" i="4"/>
  <c r="BD254" i="4"/>
  <c r="BC254" i="4"/>
  <c r="BB254" i="4"/>
  <c r="K254" i="4"/>
  <c r="I254" i="4"/>
  <c r="G254" i="4"/>
  <c r="BA254" i="4" s="1"/>
  <c r="BE252" i="4"/>
  <c r="BD252" i="4"/>
  <c r="BC252" i="4"/>
  <c r="BC272" i="4" s="1"/>
  <c r="G10" i="3" s="1"/>
  <c r="BB252" i="4"/>
  <c r="K252" i="4"/>
  <c r="I252" i="4"/>
  <c r="I272" i="4" s="1"/>
  <c r="G252" i="4"/>
  <c r="BA252" i="4" s="1"/>
  <c r="B10" i="3"/>
  <c r="A10" i="3"/>
  <c r="BE272" i="4"/>
  <c r="I10" i="3" s="1"/>
  <c r="BD272" i="4"/>
  <c r="H10" i="3" s="1"/>
  <c r="BB272" i="4"/>
  <c r="F10" i="3" s="1"/>
  <c r="K272" i="4"/>
  <c r="G272" i="4"/>
  <c r="BE245" i="4"/>
  <c r="BD245" i="4"/>
  <c r="BC245" i="4"/>
  <c r="BB245" i="4"/>
  <c r="K245" i="4"/>
  <c r="I245" i="4"/>
  <c r="G245" i="4"/>
  <c r="BA245" i="4" s="1"/>
  <c r="BE243" i="4"/>
  <c r="BD243" i="4"/>
  <c r="BC243" i="4"/>
  <c r="BB243" i="4"/>
  <c r="K243" i="4"/>
  <c r="I243" i="4"/>
  <c r="G243" i="4"/>
  <c r="BA243" i="4" s="1"/>
  <c r="BE241" i="4"/>
  <c r="BD241" i="4"/>
  <c r="BC241" i="4"/>
  <c r="BB241" i="4"/>
  <c r="K241" i="4"/>
  <c r="I241" i="4"/>
  <c r="G241" i="4"/>
  <c r="BA241" i="4" s="1"/>
  <c r="BE238" i="4"/>
  <c r="BD238" i="4"/>
  <c r="BC238" i="4"/>
  <c r="BB238" i="4"/>
  <c r="K238" i="4"/>
  <c r="I238" i="4"/>
  <c r="G238" i="4"/>
  <c r="BA238" i="4" s="1"/>
  <c r="BE236" i="4"/>
  <c r="BD236" i="4"/>
  <c r="BC236" i="4"/>
  <c r="BB236" i="4"/>
  <c r="K236" i="4"/>
  <c r="I236" i="4"/>
  <c r="G236" i="4"/>
  <c r="BA236" i="4" s="1"/>
  <c r="BE232" i="4"/>
  <c r="BD232" i="4"/>
  <c r="BC232" i="4"/>
  <c r="BB232" i="4"/>
  <c r="K232" i="4"/>
  <c r="I232" i="4"/>
  <c r="G232" i="4"/>
  <c r="BA232" i="4" s="1"/>
  <c r="BE228" i="4"/>
  <c r="BD228" i="4"/>
  <c r="BC228" i="4"/>
  <c r="BB228" i="4"/>
  <c r="K228" i="4"/>
  <c r="I228" i="4"/>
  <c r="G228" i="4"/>
  <c r="BA228" i="4" s="1"/>
  <c r="BE224" i="4"/>
  <c r="BD224" i="4"/>
  <c r="BC224" i="4"/>
  <c r="BB224" i="4"/>
  <c r="K224" i="4"/>
  <c r="I224" i="4"/>
  <c r="G224" i="4"/>
  <c r="BA224" i="4" s="1"/>
  <c r="BE222" i="4"/>
  <c r="BD222" i="4"/>
  <c r="BC222" i="4"/>
  <c r="BB222" i="4"/>
  <c r="K222" i="4"/>
  <c r="I222" i="4"/>
  <c r="G222" i="4"/>
  <c r="BA222" i="4" s="1"/>
  <c r="BE218" i="4"/>
  <c r="BD218" i="4"/>
  <c r="BC218" i="4"/>
  <c r="BB218" i="4"/>
  <c r="K218" i="4"/>
  <c r="I218" i="4"/>
  <c r="G218" i="4"/>
  <c r="BA218" i="4" s="1"/>
  <c r="BE213" i="4"/>
  <c r="BD213" i="4"/>
  <c r="BC213" i="4"/>
  <c r="BB213" i="4"/>
  <c r="K213" i="4"/>
  <c r="I213" i="4"/>
  <c r="G213" i="4"/>
  <c r="BA213" i="4" s="1"/>
  <c r="BE211" i="4"/>
  <c r="BD211" i="4"/>
  <c r="BC211" i="4"/>
  <c r="BB211" i="4"/>
  <c r="K211" i="4"/>
  <c r="I211" i="4"/>
  <c r="G211" i="4"/>
  <c r="BA211" i="4" s="1"/>
  <c r="BE209" i="4"/>
  <c r="BD209" i="4"/>
  <c r="BC209" i="4"/>
  <c r="BB209" i="4"/>
  <c r="K209" i="4"/>
  <c r="I209" i="4"/>
  <c r="G209" i="4"/>
  <c r="BA209" i="4" s="1"/>
  <c r="BE207" i="4"/>
  <c r="BD207" i="4"/>
  <c r="BC207" i="4"/>
  <c r="BB207" i="4"/>
  <c r="K207" i="4"/>
  <c r="I207" i="4"/>
  <c r="G207" i="4"/>
  <c r="BA207" i="4" s="1"/>
  <c r="BE204" i="4"/>
  <c r="BD204" i="4"/>
  <c r="BC204" i="4"/>
  <c r="BB204" i="4"/>
  <c r="K204" i="4"/>
  <c r="I204" i="4"/>
  <c r="G204" i="4"/>
  <c r="BA204" i="4" s="1"/>
  <c r="BE202" i="4"/>
  <c r="BD202" i="4"/>
  <c r="BC202" i="4"/>
  <c r="BB202" i="4"/>
  <c r="K202" i="4"/>
  <c r="I202" i="4"/>
  <c r="G202" i="4"/>
  <c r="BA202" i="4" s="1"/>
  <c r="BE199" i="4"/>
  <c r="BD199" i="4"/>
  <c r="BC199" i="4"/>
  <c r="BB199" i="4"/>
  <c r="K199" i="4"/>
  <c r="I199" i="4"/>
  <c r="G199" i="4"/>
  <c r="BA199" i="4" s="1"/>
  <c r="BE194" i="4"/>
  <c r="BD194" i="4"/>
  <c r="BC194" i="4"/>
  <c r="BB194" i="4"/>
  <c r="K194" i="4"/>
  <c r="I194" i="4"/>
  <c r="G194" i="4"/>
  <c r="BA194" i="4" s="1"/>
  <c r="BE191" i="4"/>
  <c r="BD191" i="4"/>
  <c r="BC191" i="4"/>
  <c r="BB191" i="4"/>
  <c r="K191" i="4"/>
  <c r="I191" i="4"/>
  <c r="G191" i="4"/>
  <c r="BA191" i="4" s="1"/>
  <c r="BE186" i="4"/>
  <c r="BD186" i="4"/>
  <c r="BC186" i="4"/>
  <c r="BB186" i="4"/>
  <c r="K186" i="4"/>
  <c r="I186" i="4"/>
  <c r="G186" i="4"/>
  <c r="BA186" i="4" s="1"/>
  <c r="BE184" i="4"/>
  <c r="BD184" i="4"/>
  <c r="BC184" i="4"/>
  <c r="BB184" i="4"/>
  <c r="K184" i="4"/>
  <c r="I184" i="4"/>
  <c r="G184" i="4"/>
  <c r="BA184" i="4" s="1"/>
  <c r="BE182" i="4"/>
  <c r="BD182" i="4"/>
  <c r="BC182" i="4"/>
  <c r="BB182" i="4"/>
  <c r="K182" i="4"/>
  <c r="I182" i="4"/>
  <c r="G182" i="4"/>
  <c r="BA182" i="4" s="1"/>
  <c r="BE176" i="4"/>
  <c r="BD176" i="4"/>
  <c r="BC176" i="4"/>
  <c r="BB176" i="4"/>
  <c r="K176" i="4"/>
  <c r="I176" i="4"/>
  <c r="G176" i="4"/>
  <c r="BA176" i="4" s="1"/>
  <c r="BE171" i="4"/>
  <c r="BD171" i="4"/>
  <c r="BC171" i="4"/>
  <c r="BB171" i="4"/>
  <c r="K171" i="4"/>
  <c r="I171" i="4"/>
  <c r="G171" i="4"/>
  <c r="BA171" i="4" s="1"/>
  <c r="BE165" i="4"/>
  <c r="BD165" i="4"/>
  <c r="BC165" i="4"/>
  <c r="BB165" i="4"/>
  <c r="K165" i="4"/>
  <c r="I165" i="4"/>
  <c r="G165" i="4"/>
  <c r="BA165" i="4" s="1"/>
  <c r="BE162" i="4"/>
  <c r="BD162" i="4"/>
  <c r="BC162" i="4"/>
  <c r="BB162" i="4"/>
  <c r="K162" i="4"/>
  <c r="I162" i="4"/>
  <c r="G162" i="4"/>
  <c r="BA162" i="4" s="1"/>
  <c r="BE159" i="4"/>
  <c r="BD159" i="4"/>
  <c r="BC159" i="4"/>
  <c r="BB159" i="4"/>
  <c r="K159" i="4"/>
  <c r="I159" i="4"/>
  <c r="G159" i="4"/>
  <c r="BA159" i="4" s="1"/>
  <c r="BE154" i="4"/>
  <c r="BD154" i="4"/>
  <c r="BC154" i="4"/>
  <c r="BB154" i="4"/>
  <c r="K154" i="4"/>
  <c r="I154" i="4"/>
  <c r="G154" i="4"/>
  <c r="BA154" i="4" s="1"/>
  <c r="BE150" i="4"/>
  <c r="BD150" i="4"/>
  <c r="BC150" i="4"/>
  <c r="BB150" i="4"/>
  <c r="K150" i="4"/>
  <c r="I150" i="4"/>
  <c r="G150" i="4"/>
  <c r="BA150" i="4" s="1"/>
  <c r="BE139" i="4"/>
  <c r="BD139" i="4"/>
  <c r="BC139" i="4"/>
  <c r="BB139" i="4"/>
  <c r="K139" i="4"/>
  <c r="I139" i="4"/>
  <c r="G139" i="4"/>
  <c r="BA139" i="4" s="1"/>
  <c r="BE135" i="4"/>
  <c r="BD135" i="4"/>
  <c r="BC135" i="4"/>
  <c r="BB135" i="4"/>
  <c r="K135" i="4"/>
  <c r="I135" i="4"/>
  <c r="G135" i="4"/>
  <c r="BA135" i="4" s="1"/>
  <c r="BE122" i="4"/>
  <c r="BD122" i="4"/>
  <c r="BC122" i="4"/>
  <c r="BB122" i="4"/>
  <c r="K122" i="4"/>
  <c r="I122" i="4"/>
  <c r="G122" i="4"/>
  <c r="BA122" i="4" s="1"/>
  <c r="BE115" i="4"/>
  <c r="BD115" i="4"/>
  <c r="BC115" i="4"/>
  <c r="BB115" i="4"/>
  <c r="K115" i="4"/>
  <c r="I115" i="4"/>
  <c r="G115" i="4"/>
  <c r="BA115" i="4" s="1"/>
  <c r="BE111" i="4"/>
  <c r="BD111" i="4"/>
  <c r="BC111" i="4"/>
  <c r="BB111" i="4"/>
  <c r="K111" i="4"/>
  <c r="I111" i="4"/>
  <c r="G111" i="4"/>
  <c r="BA111" i="4" s="1"/>
  <c r="BE108" i="4"/>
  <c r="BD108" i="4"/>
  <c r="BC108" i="4"/>
  <c r="BB108" i="4"/>
  <c r="K108" i="4"/>
  <c r="I108" i="4"/>
  <c r="G108" i="4"/>
  <c r="BA108" i="4" s="1"/>
  <c r="BE99" i="4"/>
  <c r="BD99" i="4"/>
  <c r="BC99" i="4"/>
  <c r="BB99" i="4"/>
  <c r="K99" i="4"/>
  <c r="I99" i="4"/>
  <c r="G99" i="4"/>
  <c r="BA99" i="4" s="1"/>
  <c r="BE97" i="4"/>
  <c r="BD97" i="4"/>
  <c r="BC97" i="4"/>
  <c r="BB97" i="4"/>
  <c r="K97" i="4"/>
  <c r="I97" i="4"/>
  <c r="G97" i="4"/>
  <c r="BA97" i="4" s="1"/>
  <c r="BE95" i="4"/>
  <c r="BD95" i="4"/>
  <c r="BC95" i="4"/>
  <c r="BB95" i="4"/>
  <c r="K95" i="4"/>
  <c r="I95" i="4"/>
  <c r="G95" i="4"/>
  <c r="BA95" i="4" s="1"/>
  <c r="BE92" i="4"/>
  <c r="BD92" i="4"/>
  <c r="BC92" i="4"/>
  <c r="BB92" i="4"/>
  <c r="K92" i="4"/>
  <c r="I92" i="4"/>
  <c r="G92" i="4"/>
  <c r="BA92" i="4" s="1"/>
  <c r="BE90" i="4"/>
  <c r="BD90" i="4"/>
  <c r="BC90" i="4"/>
  <c r="BB90" i="4"/>
  <c r="K90" i="4"/>
  <c r="I90" i="4"/>
  <c r="G90" i="4"/>
  <c r="BA90" i="4" s="1"/>
  <c r="BE85" i="4"/>
  <c r="BD85" i="4"/>
  <c r="BC85" i="4"/>
  <c r="BB85" i="4"/>
  <c r="K85" i="4"/>
  <c r="I85" i="4"/>
  <c r="G85" i="4"/>
  <c r="BA85" i="4" s="1"/>
  <c r="BE83" i="4"/>
  <c r="BD83" i="4"/>
  <c r="BC83" i="4"/>
  <c r="BB83" i="4"/>
  <c r="K83" i="4"/>
  <c r="I83" i="4"/>
  <c r="G83" i="4"/>
  <c r="BA83" i="4" s="1"/>
  <c r="BE81" i="4"/>
  <c r="BD81" i="4"/>
  <c r="BC81" i="4"/>
  <c r="BB81" i="4"/>
  <c r="K81" i="4"/>
  <c r="I81" i="4"/>
  <c r="G81" i="4"/>
  <c r="BA81" i="4" s="1"/>
  <c r="BE76" i="4"/>
  <c r="BD76" i="4"/>
  <c r="BC76" i="4"/>
  <c r="BB76" i="4"/>
  <c r="K76" i="4"/>
  <c r="I76" i="4"/>
  <c r="G76" i="4"/>
  <c r="BA76" i="4" s="1"/>
  <c r="BE74" i="4"/>
  <c r="BD74" i="4"/>
  <c r="BC74" i="4"/>
  <c r="BB74" i="4"/>
  <c r="K74" i="4"/>
  <c r="I74" i="4"/>
  <c r="G74" i="4"/>
  <c r="BA74" i="4" s="1"/>
  <c r="BE71" i="4"/>
  <c r="BD71" i="4"/>
  <c r="BC71" i="4"/>
  <c r="BB71" i="4"/>
  <c r="K71" i="4"/>
  <c r="I71" i="4"/>
  <c r="G71" i="4"/>
  <c r="BA71" i="4" s="1"/>
  <c r="BE67" i="4"/>
  <c r="BD67" i="4"/>
  <c r="BC67" i="4"/>
  <c r="BB67" i="4"/>
  <c r="K67" i="4"/>
  <c r="I67" i="4"/>
  <c r="G67" i="4"/>
  <c r="BA67" i="4" s="1"/>
  <c r="BE63" i="4"/>
  <c r="BD63" i="4"/>
  <c r="BC63" i="4"/>
  <c r="BB63" i="4"/>
  <c r="BB250" i="4" s="1"/>
  <c r="F9" i="3" s="1"/>
  <c r="K63" i="4"/>
  <c r="I63" i="4"/>
  <c r="G63" i="4"/>
  <c r="G250" i="4" s="1"/>
  <c r="B9" i="3"/>
  <c r="A9" i="3"/>
  <c r="BE250" i="4"/>
  <c r="I9" i="3" s="1"/>
  <c r="BD250" i="4"/>
  <c r="H9" i="3" s="1"/>
  <c r="BC250" i="4"/>
  <c r="G9" i="3" s="1"/>
  <c r="K250" i="4"/>
  <c r="I250" i="4"/>
  <c r="BE59" i="4"/>
  <c r="BD59" i="4"/>
  <c r="BC59" i="4"/>
  <c r="BB59" i="4"/>
  <c r="BA59" i="4"/>
  <c r="K59" i="4"/>
  <c r="I59" i="4"/>
  <c r="G59" i="4"/>
  <c r="BE56" i="4"/>
  <c r="BD56" i="4"/>
  <c r="BC56" i="4"/>
  <c r="BB56" i="4"/>
  <c r="BA56" i="4"/>
  <c r="K56" i="4"/>
  <c r="I56" i="4"/>
  <c r="G56" i="4"/>
  <c r="BE55" i="4"/>
  <c r="BD55" i="4"/>
  <c r="BC55" i="4"/>
  <c r="BB55" i="4"/>
  <c r="BA55" i="4"/>
  <c r="K55" i="4"/>
  <c r="I55" i="4"/>
  <c r="G55" i="4"/>
  <c r="BE53" i="4"/>
  <c r="BD53" i="4"/>
  <c r="BC53" i="4"/>
  <c r="BB53" i="4"/>
  <c r="BA53" i="4"/>
  <c r="K53" i="4"/>
  <c r="I53" i="4"/>
  <c r="G53" i="4"/>
  <c r="BE50" i="4"/>
  <c r="BD50" i="4"/>
  <c r="BC50" i="4"/>
  <c r="BB50" i="4"/>
  <c r="BA50" i="4"/>
  <c r="K50" i="4"/>
  <c r="I50" i="4"/>
  <c r="G50" i="4"/>
  <c r="BE47" i="4"/>
  <c r="BD47" i="4"/>
  <c r="BC47" i="4"/>
  <c r="BB47" i="4"/>
  <c r="BA47" i="4"/>
  <c r="K47" i="4"/>
  <c r="I47" i="4"/>
  <c r="G47" i="4"/>
  <c r="BE45" i="4"/>
  <c r="BD45" i="4"/>
  <c r="BC45" i="4"/>
  <c r="BB45" i="4"/>
  <c r="BA45" i="4"/>
  <c r="K45" i="4"/>
  <c r="I45" i="4"/>
  <c r="G45" i="4"/>
  <c r="BE40" i="4"/>
  <c r="BD40" i="4"/>
  <c r="BC40" i="4"/>
  <c r="BB40" i="4"/>
  <c r="BA40" i="4"/>
  <c r="K40" i="4"/>
  <c r="I40" i="4"/>
  <c r="G40" i="4"/>
  <c r="BE37" i="4"/>
  <c r="BE61" i="4" s="1"/>
  <c r="I8" i="3" s="1"/>
  <c r="BD37" i="4"/>
  <c r="BC37" i="4"/>
  <c r="BB37" i="4"/>
  <c r="BA37" i="4"/>
  <c r="BA61" i="4" s="1"/>
  <c r="E8" i="3" s="1"/>
  <c r="K37" i="4"/>
  <c r="I37" i="4"/>
  <c r="G37" i="4"/>
  <c r="B8" i="3"/>
  <c r="A8" i="3"/>
  <c r="BD61" i="4"/>
  <c r="H8" i="3" s="1"/>
  <c r="BC61" i="4"/>
  <c r="G8" i="3" s="1"/>
  <c r="BB61" i="4"/>
  <c r="F8" i="3" s="1"/>
  <c r="K61" i="4"/>
  <c r="I61" i="4"/>
  <c r="G61" i="4"/>
  <c r="BE31" i="4"/>
  <c r="BD31" i="4"/>
  <c r="BC31" i="4"/>
  <c r="BB31" i="4"/>
  <c r="K31" i="4"/>
  <c r="I31" i="4"/>
  <c r="G31" i="4"/>
  <c r="BA31" i="4" s="1"/>
  <c r="BE29" i="4"/>
  <c r="BD29" i="4"/>
  <c r="BC29" i="4"/>
  <c r="BB29" i="4"/>
  <c r="K29" i="4"/>
  <c r="I29" i="4"/>
  <c r="G29" i="4"/>
  <c r="BA29" i="4" s="1"/>
  <c r="BE28" i="4"/>
  <c r="BD28" i="4"/>
  <c r="BC28" i="4"/>
  <c r="BB28" i="4"/>
  <c r="K28" i="4"/>
  <c r="I28" i="4"/>
  <c r="G28" i="4"/>
  <c r="BA28" i="4" s="1"/>
  <c r="BE26" i="4"/>
  <c r="BD26" i="4"/>
  <c r="BC26" i="4"/>
  <c r="BB26" i="4"/>
  <c r="K26" i="4"/>
  <c r="I26" i="4"/>
  <c r="G26" i="4"/>
  <c r="BA26" i="4" s="1"/>
  <c r="BE24" i="4"/>
  <c r="BD24" i="4"/>
  <c r="BC24" i="4"/>
  <c r="BB24" i="4"/>
  <c r="K24" i="4"/>
  <c r="I24" i="4"/>
  <c r="G24" i="4"/>
  <c r="BA24" i="4" s="1"/>
  <c r="BE20" i="4"/>
  <c r="BD20" i="4"/>
  <c r="BC20" i="4"/>
  <c r="BB20" i="4"/>
  <c r="K20" i="4"/>
  <c r="I20" i="4"/>
  <c r="G20" i="4"/>
  <c r="BA20" i="4" s="1"/>
  <c r="BE19" i="4"/>
  <c r="BD19" i="4"/>
  <c r="BC19" i="4"/>
  <c r="BB19" i="4"/>
  <c r="K19" i="4"/>
  <c r="I19" i="4"/>
  <c r="G19" i="4"/>
  <c r="BA19" i="4" s="1"/>
  <c r="BE16" i="4"/>
  <c r="BD16" i="4"/>
  <c r="BC16" i="4"/>
  <c r="BB16" i="4"/>
  <c r="K16" i="4"/>
  <c r="I16" i="4"/>
  <c r="G16" i="4"/>
  <c r="BA16" i="4" s="1"/>
  <c r="BE15" i="4"/>
  <c r="BD15" i="4"/>
  <c r="BC15" i="4"/>
  <c r="BB15" i="4"/>
  <c r="K15" i="4"/>
  <c r="I15" i="4"/>
  <c r="G15" i="4"/>
  <c r="BA15" i="4" s="1"/>
  <c r="BE13" i="4"/>
  <c r="BD13" i="4"/>
  <c r="BC13" i="4"/>
  <c r="BB13" i="4"/>
  <c r="K13" i="4"/>
  <c r="I13" i="4"/>
  <c r="G13" i="4"/>
  <c r="BA13" i="4" s="1"/>
  <c r="BE10" i="4"/>
  <c r="BD10" i="4"/>
  <c r="BC10" i="4"/>
  <c r="BB10" i="4"/>
  <c r="K10" i="4"/>
  <c r="I10" i="4"/>
  <c r="G10" i="4"/>
  <c r="BA10" i="4" s="1"/>
  <c r="BE8" i="4"/>
  <c r="BD8" i="4"/>
  <c r="BD35" i="4" s="1"/>
  <c r="H7" i="3" s="1"/>
  <c r="BC8" i="4"/>
  <c r="BB8" i="4"/>
  <c r="K8" i="4"/>
  <c r="K35" i="4" s="1"/>
  <c r="I8" i="4"/>
  <c r="G8" i="4"/>
  <c r="BA8" i="4" s="1"/>
  <c r="BA35" i="4" s="1"/>
  <c r="E7" i="3" s="1"/>
  <c r="B7" i="3"/>
  <c r="A7" i="3"/>
  <c r="BE35" i="4"/>
  <c r="I7" i="3" s="1"/>
  <c r="BC35" i="4"/>
  <c r="G7" i="3" s="1"/>
  <c r="BB35" i="4"/>
  <c r="F7" i="3" s="1"/>
  <c r="I35" i="4"/>
  <c r="G35" i="4"/>
  <c r="E4" i="4"/>
  <c r="F3" i="4"/>
  <c r="G23" i="2"/>
  <c r="F33" i="2"/>
  <c r="C33" i="2"/>
  <c r="C31" i="2"/>
  <c r="G7" i="2"/>
  <c r="H116" i="1"/>
  <c r="J103" i="1"/>
  <c r="I103" i="1"/>
  <c r="H103" i="1"/>
  <c r="G103" i="1"/>
  <c r="F103" i="1"/>
  <c r="H44" i="1"/>
  <c r="G44" i="1"/>
  <c r="I43" i="1"/>
  <c r="F43" i="1" s="1"/>
  <c r="I42" i="1"/>
  <c r="F42" i="1" s="1"/>
  <c r="I41" i="1"/>
  <c r="F41" i="1" s="1"/>
  <c r="I40" i="1"/>
  <c r="F40" i="1" s="1"/>
  <c r="I39" i="1"/>
  <c r="F39" i="1" s="1"/>
  <c r="I38" i="1"/>
  <c r="F38" i="1" s="1"/>
  <c r="H37" i="1"/>
  <c r="G37" i="1"/>
  <c r="H31" i="1"/>
  <c r="G31" i="1"/>
  <c r="I19" i="1" s="1"/>
  <c r="I30" i="1"/>
  <c r="F30" i="1" s="1"/>
  <c r="H29" i="1"/>
  <c r="G29" i="1"/>
  <c r="D22" i="1"/>
  <c r="I21" i="1"/>
  <c r="I22" i="1" s="1"/>
  <c r="D20" i="1"/>
  <c r="G13" i="18" l="1"/>
  <c r="C18" i="17" s="1"/>
  <c r="BD37" i="19"/>
  <c r="H7" i="18" s="1"/>
  <c r="BA56" i="19"/>
  <c r="E9" i="18" s="1"/>
  <c r="BA126" i="19"/>
  <c r="E11" i="18" s="1"/>
  <c r="E13" i="18"/>
  <c r="C15" i="17" s="1"/>
  <c r="BD50" i="19"/>
  <c r="H8" i="18" s="1"/>
  <c r="F13" i="18"/>
  <c r="C16" i="17" s="1"/>
  <c r="G133" i="19"/>
  <c r="H14" i="15"/>
  <c r="C17" i="14" s="1"/>
  <c r="BB13" i="16"/>
  <c r="F7" i="15" s="1"/>
  <c r="F14" i="15" s="1"/>
  <c r="C16" i="14" s="1"/>
  <c r="C19" i="14" s="1"/>
  <c r="C22" i="14" s="1"/>
  <c r="C23" i="14" s="1"/>
  <c r="F30" i="14" s="1"/>
  <c r="BB20" i="16"/>
  <c r="F8" i="15" s="1"/>
  <c r="BB38" i="16"/>
  <c r="F10" i="15" s="1"/>
  <c r="G14" i="15"/>
  <c r="C18" i="14" s="1"/>
  <c r="BB30" i="16"/>
  <c r="F9" i="15" s="1"/>
  <c r="BB40" i="16"/>
  <c r="BB42" i="16" s="1"/>
  <c r="F11" i="15" s="1"/>
  <c r="I13" i="12"/>
  <c r="C21" i="11" s="1"/>
  <c r="H13" i="12"/>
  <c r="C17" i="11" s="1"/>
  <c r="BB92" i="13"/>
  <c r="F9" i="12" s="1"/>
  <c r="BB35" i="13"/>
  <c r="F7" i="12" s="1"/>
  <c r="F13" i="12" s="1"/>
  <c r="C16" i="11" s="1"/>
  <c r="C19" i="11" s="1"/>
  <c r="C22" i="11" s="1"/>
  <c r="C23" i="11" s="1"/>
  <c r="F30" i="11" s="1"/>
  <c r="G128" i="13"/>
  <c r="C19" i="8"/>
  <c r="C22" i="8" s="1"/>
  <c r="C23" i="8" s="1"/>
  <c r="F30" i="8" s="1"/>
  <c r="G26" i="10"/>
  <c r="H11" i="6"/>
  <c r="C17" i="5" s="1"/>
  <c r="BB43" i="7"/>
  <c r="F7" i="6" s="1"/>
  <c r="F11" i="6" s="1"/>
  <c r="C16" i="5" s="1"/>
  <c r="C19" i="5" s="1"/>
  <c r="C22" i="5" s="1"/>
  <c r="C23" i="5" s="1"/>
  <c r="F30" i="5" s="1"/>
  <c r="BB84" i="7"/>
  <c r="F8" i="6" s="1"/>
  <c r="BB121" i="7"/>
  <c r="F9" i="6" s="1"/>
  <c r="G126" i="7"/>
  <c r="E69" i="1"/>
  <c r="E89" i="1"/>
  <c r="E95" i="1"/>
  <c r="E75" i="1"/>
  <c r="E64" i="1"/>
  <c r="E54" i="1"/>
  <c r="E53" i="1"/>
  <c r="E96" i="1"/>
  <c r="E82" i="1"/>
  <c r="E90" i="1"/>
  <c r="E67" i="1"/>
  <c r="E76" i="1"/>
  <c r="E93" i="1"/>
  <c r="E57" i="1"/>
  <c r="E99" i="1"/>
  <c r="E85" i="1"/>
  <c r="E100" i="1"/>
  <c r="E71" i="1"/>
  <c r="E79" i="1"/>
  <c r="E58" i="1"/>
  <c r="E61" i="1"/>
  <c r="E86" i="1"/>
  <c r="E65" i="1"/>
  <c r="E72" i="1"/>
  <c r="E80" i="1"/>
  <c r="E55" i="1"/>
  <c r="E59" i="1"/>
  <c r="E97" i="1"/>
  <c r="E62" i="1"/>
  <c r="E83" i="1"/>
  <c r="E87" i="1"/>
  <c r="E91" i="1"/>
  <c r="E66" i="1"/>
  <c r="E70" i="1"/>
  <c r="E73" i="1"/>
  <c r="E77" i="1"/>
  <c r="E81" i="1"/>
  <c r="E94" i="1"/>
  <c r="E56" i="1"/>
  <c r="E60" i="1"/>
  <c r="E98" i="1"/>
  <c r="E63" i="1"/>
  <c r="E84" i="1"/>
  <c r="E88" i="1"/>
  <c r="E102" i="1"/>
  <c r="E68" i="1"/>
  <c r="E52" i="1"/>
  <c r="E74" i="1"/>
  <c r="E78" i="1"/>
  <c r="E101" i="1"/>
  <c r="E92" i="1"/>
  <c r="E103" i="1"/>
  <c r="G22" i="2"/>
  <c r="I20" i="1"/>
  <c r="I23" i="1" s="1"/>
  <c r="I31" i="1"/>
  <c r="F31" i="1"/>
  <c r="F44" i="1"/>
  <c r="I44" i="1"/>
  <c r="BA272" i="4"/>
  <c r="E10" i="3" s="1"/>
  <c r="BA365" i="4"/>
  <c r="E11" i="3" s="1"/>
  <c r="I35" i="3"/>
  <c r="C21" i="2" s="1"/>
  <c r="I555" i="4"/>
  <c r="BB693" i="4"/>
  <c r="F20" i="3" s="1"/>
  <c r="BB729" i="4"/>
  <c r="F21" i="3" s="1"/>
  <c r="BB733" i="4"/>
  <c r="F22" i="3" s="1"/>
  <c r="BA63" i="4"/>
  <c r="BA250" i="4" s="1"/>
  <c r="E9" i="3" s="1"/>
  <c r="G386" i="4"/>
  <c r="BC386" i="4"/>
  <c r="G12" i="3" s="1"/>
  <c r="BB821" i="4"/>
  <c r="F24" i="3" s="1"/>
  <c r="G555" i="4"/>
  <c r="BC555" i="4"/>
  <c r="G16" i="3" s="1"/>
  <c r="G35" i="3" s="1"/>
  <c r="C18" i="2" s="1"/>
  <c r="G733" i="4"/>
  <c r="K837" i="4"/>
  <c r="BB1016" i="4"/>
  <c r="F26" i="3" s="1"/>
  <c r="BB649" i="4"/>
  <c r="BB681" i="4" s="1"/>
  <c r="F19" i="3" s="1"/>
  <c r="BB735" i="4"/>
  <c r="BB789" i="4" s="1"/>
  <c r="F23" i="3" s="1"/>
  <c r="BD837" i="4"/>
  <c r="H25" i="3" s="1"/>
  <c r="H35" i="3" s="1"/>
  <c r="C17" i="2" s="1"/>
  <c r="BB1057" i="4"/>
  <c r="F29" i="3" s="1"/>
  <c r="G1016" i="4"/>
  <c r="G1068" i="4"/>
  <c r="BB1018" i="4"/>
  <c r="BB1035" i="4" s="1"/>
  <c r="F27" i="3" s="1"/>
  <c r="BB1070" i="4"/>
  <c r="BB1084" i="4" s="1"/>
  <c r="F31" i="3" s="1"/>
  <c r="H13" i="18" l="1"/>
  <c r="C17" i="17" s="1"/>
  <c r="C19" i="17"/>
  <c r="C22" i="17" s="1"/>
  <c r="C23" i="17" s="1"/>
  <c r="F30" i="17" s="1"/>
  <c r="F31" i="14"/>
  <c r="F34" i="14" s="1"/>
  <c r="F31" i="11"/>
  <c r="F34" i="11" s="1"/>
  <c r="F31" i="8"/>
  <c r="F34" i="8" s="1"/>
  <c r="F31" i="5"/>
  <c r="F34" i="5" s="1"/>
  <c r="F35" i="3"/>
  <c r="C16" i="2" s="1"/>
  <c r="E35" i="3"/>
  <c r="C15" i="2" s="1"/>
  <c r="C19" i="2" s="1"/>
  <c r="C22" i="2" s="1"/>
  <c r="C23" i="2" s="1"/>
  <c r="F30" i="2" s="1"/>
  <c r="J44" i="1"/>
  <c r="J42" i="1"/>
  <c r="J39" i="1"/>
  <c r="J31" i="1"/>
  <c r="J43" i="1"/>
  <c r="J40" i="1"/>
  <c r="J41" i="1"/>
  <c r="J38" i="1"/>
  <c r="J30" i="1"/>
  <c r="F31" i="17" l="1"/>
  <c r="F34" i="17" s="1"/>
  <c r="F31" i="2"/>
  <c r="F34" i="2" s="1"/>
</calcChain>
</file>

<file path=xl/sharedStrings.xml><?xml version="1.0" encoding="utf-8"?>
<sst xmlns="http://schemas.openxmlformats.org/spreadsheetml/2006/main" count="4706" uniqueCount="2259">
  <si>
    <t xml:space="preserve">Datum: </t>
  </si>
  <si>
    <t xml:space="preserve"> </t>
  </si>
  <si>
    <t>Stavba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</si>
  <si>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</si>
  <si>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</si>
  <si>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</si>
  <si>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</si>
  <si>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</si>
  <si>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</si>
  <si>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</si>
  <si>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</si>
  <si>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</si>
  <si>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</si>
  <si>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</si>
  <si>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</si>
  <si>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</si>
  <si>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</si>
  <si>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</si>
  <si>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</si>
  <si>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</si>
  <si>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</si>
  <si>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</si>
  <si>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</si>
  <si>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</si>
  <si>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</si>
  <si>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</si>
  <si>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</si>
  <si>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</si>
  <si>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</si>
  <si>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</si>
  <si>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</si>
  <si>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</si>
  <si>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</si>
  <si>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</si>
  <si>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</si>
  <si>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</si>
  <si>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</si>
  <si>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</si>
  <si>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</si>
  <si>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</si>
  <si>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</si>
  <si>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</si>
  <si>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</si>
  <si>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</si>
  <si>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</si>
  <si>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</si>
  <si>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</si>
  <si>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</si>
  <si>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</si>
  <si>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</si>
  <si>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</si>
  <si>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</si>
  <si>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</si>
  <si>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</si>
  <si>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</si>
  <si>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</si>
  <si>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</si>
  <si>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</si>
  <si>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</si>
  <si>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</si>
  <si>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</si>
  <si>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</si>
  <si>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</si>
  <si>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</si>
  <si>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</si>
  <si>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</si>
  <si>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</si>
  <si>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</si>
  <si>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</si>
  <si>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</si>
  <si>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</si>
  <si>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</si>
  <si>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</si>
  <si>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</si>
  <si>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</si>
  <si>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</si>
  <si>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</si>
  <si>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</si>
  <si>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</si>
  <si>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</si>
  <si>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</si>
  <si>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</si>
  <si>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</si>
  <si>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</si>
  <si>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</si>
  <si>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</si>
  <si>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</si>
  <si>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</si>
  <si>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</si>
  <si>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</si>
  <si>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</si>
  <si>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</si>
  <si>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</si>
  <si>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</si>
  <si>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</si>
  <si>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</si>
  <si>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</si>
  <si>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DP-LAm60</t>
  </si>
  <si>
    <t>Liberec - Americká 742/60 - realizace</t>
  </si>
  <si>
    <t>DP-LAm60 Liberec - Americká 742/60 - realizace</t>
  </si>
  <si>
    <t>Liberec - Americká 742/60</t>
  </si>
  <si>
    <t>1 Liberec - Americká 742/60</t>
  </si>
  <si>
    <t>Liberec - Americká 742/60 - stav. část</t>
  </si>
  <si>
    <t>1 Zemní práce</t>
  </si>
  <si>
    <t>113106231R00</t>
  </si>
  <si>
    <t xml:space="preserve">Rozebrání dlažeb ze zámkové dlažby v kamenivu </t>
  </si>
  <si>
    <t>m2</t>
  </si>
  <si>
    <t>rozš. přístavby:0,9*(11,13+1,26+7,1)</t>
  </si>
  <si>
    <t>131201112R00</t>
  </si>
  <si>
    <t xml:space="preserve">Hloubení nezapaž. jam hor.3 do 1000 m3, STROJNĚ </t>
  </si>
  <si>
    <t>m3</t>
  </si>
  <si>
    <t>pro přístavbu:0,5*12,4*4,25+0,4*6,1*2,8+0,5*1,65*19,1+0,85*0,4*6,3</t>
  </si>
  <si>
    <t>1,1*4,3*12,9</t>
  </si>
  <si>
    <t>113108310R00</t>
  </si>
  <si>
    <t xml:space="preserve">Odstranění asfaltové vrstvy pl. do 50 m2, tl.10 cm </t>
  </si>
  <si>
    <t>ulice - pro izolace:0,8*9,5</t>
  </si>
  <si>
    <t>131201119R00</t>
  </si>
  <si>
    <t xml:space="preserve">Příplatek za lepivost - hloubení nezap.jam v hor.3 </t>
  </si>
  <si>
    <t>132201211R00</t>
  </si>
  <si>
    <t xml:space="preserve">Hloubení rýh š.do 200 cm hor.3 do 100 m3,STROJNĚ </t>
  </si>
  <si>
    <t>základy přístavku:0,6*0,4*2,9+1*0,4*9,85+0,65*0,8*(2,6+9,25)+0,65*0,6*(4,2+5,1)</t>
  </si>
  <si>
    <t>odkop pro iz. objektu:2,1*0,8*5,95+1*0,8*9,37</t>
  </si>
  <si>
    <t>132201219R00</t>
  </si>
  <si>
    <t xml:space="preserve">Příplatek za lepivost - hloubení rýh 200cm v hor.3 </t>
  </si>
  <si>
    <t>139711101R00</t>
  </si>
  <si>
    <t xml:space="preserve">Vykopávka v uzavřených prostorách v hor.1-4 </t>
  </si>
  <si>
    <t>1.PP:(3+1,26*0,98+2,5+5+14+25+21+17+2*0,88)*0,4</t>
  </si>
  <si>
    <t>základ vyr. sch.:1,1*0,5*0,4</t>
  </si>
  <si>
    <t>pro podezdívku zákl.:0,3*0,5*(4,4*2+2,1*3+1,3+1,2+1,8+4,15*2)</t>
  </si>
  <si>
    <t>132301401R00</t>
  </si>
  <si>
    <t xml:space="preserve">Hloubený výkop pod základy v hor.4 </t>
  </si>
  <si>
    <t>pro podezdívku základů:0,35*(4,4*0,54+1,04*0,44+2*0,44+1,56*0,58+1,75*0,55+4,155*0,65)</t>
  </si>
  <si>
    <t>162701105R00</t>
  </si>
  <si>
    <t xml:space="preserve">Vodorovné přemístění výkopku z hor.1-4 do 10000 m </t>
  </si>
  <si>
    <t>112,0985+31,917+40,5729+2,8986-39,5465</t>
  </si>
  <si>
    <t>171201201R00</t>
  </si>
  <si>
    <t xml:space="preserve">Uložení sypaniny na skl.-sypanina na výšku přes 2m </t>
  </si>
  <si>
    <t>199000005R00</t>
  </si>
  <si>
    <t xml:space="preserve">Poplatek za skládku zeminy 1- 4 </t>
  </si>
  <si>
    <t>t</t>
  </si>
  <si>
    <t>147,9405*1,7</t>
  </si>
  <si>
    <t>174101101R00</t>
  </si>
  <si>
    <t xml:space="preserve">Zásyp jam, rýh, šachet se zhutněním </t>
  </si>
  <si>
    <t>kolem přístavby:0,5*1,65*19,1+0,85*0,4*6,3</t>
  </si>
  <si>
    <t>po prohl. zákl.:0,3*0,5*(4,4*2+2,1*3+1,3+1,2+1,8+4,15*2)</t>
  </si>
  <si>
    <t>iz. z ulice:2,1*0,8*5,95+1*0,8*9,37</t>
  </si>
  <si>
    <t>2</t>
  </si>
  <si>
    <t xml:space="preserve"> Zakládání</t>
  </si>
  <si>
    <t>2  Zakládání</t>
  </si>
  <si>
    <t>273321321R00</t>
  </si>
  <si>
    <t xml:space="preserve">Železobeton základových desek C 20/25 </t>
  </si>
  <si>
    <t>P 02, 02' - Přístavba:(2,6*5,7+3,55*1,2+2,1*4,85+10,15*9,3)*0,15</t>
  </si>
  <si>
    <t>P 01 - pův. objekt:0,15*(4+1,3+4,9+78)</t>
  </si>
  <si>
    <t>274313611R00</t>
  </si>
  <si>
    <t xml:space="preserve">Beton základových pasů prostý C 16/20 </t>
  </si>
  <si>
    <t>0,6*0,4*(2,15*2+6+4+2,9)</t>
  </si>
  <si>
    <t>0,8*0,4*13,44+1*0,4*9,85</t>
  </si>
  <si>
    <t>0,5*0,8*(2,6+9,85)+0,5*0,6*(4,2+4,3)</t>
  </si>
  <si>
    <t>1,1*0,4*0,3</t>
  </si>
  <si>
    <t>279232511R00</t>
  </si>
  <si>
    <t xml:space="preserve">Postupná podezdívka základového zdiva bet. cihlami </t>
  </si>
  <si>
    <t>vč. podkl. bet.:0,35*(4,4*0,54+1,04*0,44+2*0,44+1,56*0,58+1,75*0,55+4,155*0,65)</t>
  </si>
  <si>
    <t>274272140RT3</t>
  </si>
  <si>
    <t>Zdivo základové z bednicích tvárnic, tl. 30 cm výplň tvárnic betonem C 20/25</t>
  </si>
  <si>
    <t>2. stupeň základu přístavby:0,25*(2,3+4,2+9,55+4,85)</t>
  </si>
  <si>
    <t>stěna přístavby:2,25*(2,3*2+5,7)+2,75*(13,44+2,3)-1,5*0,55*2</t>
  </si>
  <si>
    <t>274361821R00</t>
  </si>
  <si>
    <t xml:space="preserve">Výztuž základ. pasů z betonářské oceli 10505 (R) </t>
  </si>
  <si>
    <t>2. stupeň základu přístavby:0,25*(2,3+4,2+9,55+4,85)*10,28*0,001</t>
  </si>
  <si>
    <t>stěna přístavby:(2,25*(2,3*2+5,7)+2,75*(13,44+2,3)-1,5*0,55*2)*10,28*0,001</t>
  </si>
  <si>
    <t>273356021R00</t>
  </si>
  <si>
    <t xml:space="preserve">Bednění základových desek,plochy rovinné, zřízení </t>
  </si>
  <si>
    <t>0,15*(2,6+5,7+0,6+13,44+9,3+4,15+2,3)</t>
  </si>
  <si>
    <t>273356022R00</t>
  </si>
  <si>
    <t xml:space="preserve">Bednění základových desek,plochy rovinné,odbednění </t>
  </si>
  <si>
    <t>273361921RT9</t>
  </si>
  <si>
    <t>Výztuž základových desek ze svařovaných sítí průměr drátu  8,0, oka 150/150 mm KY80</t>
  </si>
  <si>
    <t>P 02, 02' - Přístavba:(2,6*5,7+3,55*1,2+2,1*4,85+10,15*9,3)*5,4*1,3*0,001</t>
  </si>
  <si>
    <t>P 01 - pův. objekt:(4+1,3+4,9+78)*5,4*1,3*0,001</t>
  </si>
  <si>
    <t>212810010RAC</t>
  </si>
  <si>
    <t>Trativody z PVC drenážních flexibilních trubek lože štěrkopísek a obsyp kamenivo, trubky d 125 mm</t>
  </si>
  <si>
    <t>m</t>
  </si>
  <si>
    <t>kolem domu:26*2+14*2</t>
  </si>
  <si>
    <t>3</t>
  </si>
  <si>
    <t xml:space="preserve"> Svislé a kompletní konstrukce</t>
  </si>
  <si>
    <t>3  Svislé a kompletní konstrukce</t>
  </si>
  <si>
    <t>310238211RT1</t>
  </si>
  <si>
    <t>Zazdívka otvorů plochy do 1 m2 cihlami na MVC s použitím suché maltové směsi</t>
  </si>
  <si>
    <t>1.PP:0,53*0,54*0,6+0,43*0,54*1,5</t>
  </si>
  <si>
    <t>1.NP:0,48*0,6*0,45+0,9*0,9*0,2+0,43*1,46*0,48</t>
  </si>
  <si>
    <t>2.NP:0,45*0,48*1,35+0,45*1,62*0,48</t>
  </si>
  <si>
    <t>310239211RT2</t>
  </si>
  <si>
    <t>Zazdívka otvorů plochy do 4 m2 cihlami na MVC s použitím suché maltové směsi</t>
  </si>
  <si>
    <t>1.PP:1,2*2,75*0,2-1*2,1*0,2+0,6*0,8*2,5+1,25*2,5*0,47</t>
  </si>
  <si>
    <t>0,85*2,5*0,33+0,92*2,5*0,25</t>
  </si>
  <si>
    <t>1.NP:1,66*2,7*0,2</t>
  </si>
  <si>
    <t>311238144R00</t>
  </si>
  <si>
    <t>Zdivo keramické broušené dutinové P10, tl. 300 mm na tenkovrstvou lepící maltu</t>
  </si>
  <si>
    <t>přízemí:2,75*(6,7+9,55+4,15+2,4)-2*2,1*3-1*2,25</t>
  </si>
  <si>
    <t>3.NP:2,7*2,3-0,4*1*2</t>
  </si>
  <si>
    <t>311238154R00</t>
  </si>
  <si>
    <t>Zdivo keramické broušené dutinové P15, tl. 300 mm na tenkovrstvou lepící maltu</t>
  </si>
  <si>
    <t>přístavba - vnitřní:2,75*5,85-1*2,27*2</t>
  </si>
  <si>
    <t>311238311R00</t>
  </si>
  <si>
    <t>Zdivo keramické broušené AKU P10, tl. 190 mm na tenkovrstvou lepící maltu</t>
  </si>
  <si>
    <t>přístavba, vč. atiky:2,75*4,55-1*2+0,6*(13,44+9,3)</t>
  </si>
  <si>
    <t>1.PP:2,75*(3,8+3,95)-1,06*0,35-0,65*0,35</t>
  </si>
  <si>
    <t>1.NP:2,75*4</t>
  </si>
  <si>
    <t>2.NP:2,75*(4+1)</t>
  </si>
  <si>
    <t>317168112R00</t>
  </si>
  <si>
    <t xml:space="preserve">Překlad keramický plochý 115x71x1250 mm </t>
  </si>
  <si>
    <t>kus</t>
  </si>
  <si>
    <t>P0.1:14</t>
  </si>
  <si>
    <t>317168111R00</t>
  </si>
  <si>
    <t xml:space="preserve">Překlad keramický plochý 115x71x1000 mm </t>
  </si>
  <si>
    <t>P0.2:4</t>
  </si>
  <si>
    <t>317168122R00</t>
  </si>
  <si>
    <t xml:space="preserve">Překlad keramický plochý 145x71x1250 mm </t>
  </si>
  <si>
    <t>P0.3:3</t>
  </si>
  <si>
    <t>P1.1:1</t>
  </si>
  <si>
    <t>P2.1:1</t>
  </si>
  <si>
    <t>P3.1:1</t>
  </si>
  <si>
    <t>317168130R00</t>
  </si>
  <si>
    <t xml:space="preserve">Překlad keramický vysoký 70x238x1000 mm </t>
  </si>
  <si>
    <t>P3.2:2*3</t>
  </si>
  <si>
    <t>317168132R00</t>
  </si>
  <si>
    <t xml:space="preserve">Překlad keramický vysoký 70x238x1500 mm </t>
  </si>
  <si>
    <t>P0.4:1*3</t>
  </si>
  <si>
    <t>P0.7:2*4</t>
  </si>
  <si>
    <t>317168134R00</t>
  </si>
  <si>
    <t xml:space="preserve">Překlad keramický vysoký 70x238x2000 mm </t>
  </si>
  <si>
    <t>P05:2*4</t>
  </si>
  <si>
    <t>317168136R00</t>
  </si>
  <si>
    <t xml:space="preserve">Překlad keramický vysoký 70x238x2500 mm </t>
  </si>
  <si>
    <t>P0.6:3*3</t>
  </si>
  <si>
    <t>317234410R00</t>
  </si>
  <si>
    <t xml:space="preserve">Vyzdívka mezi nosníky cihlami pálenými na MC </t>
  </si>
  <si>
    <t>1.PP:0,65*0,07*0,5+1,1*0,07*0,5+1,5*0,5*0,07*3+1,2*0,5*0,07</t>
  </si>
  <si>
    <t>0,75*0,5*0,07+1,1*0,5*0,07+0,85*0,4*0,07+1*0,4*0,07</t>
  </si>
  <si>
    <t>1*0,3*0,07+1*0,4*0,07*2</t>
  </si>
  <si>
    <t>1.NP:1,4*0,5*0,07*2+1,2*0,5*0,07+1,9*0,3*0,07+1,25*0,3*0,07</t>
  </si>
  <si>
    <t>2.NP:1,2*0,4*0,07+1,9*0,3*0,07+1,25*0,3*0,07+1,4*0,3*0,07</t>
  </si>
  <si>
    <t>1,3*0,4*0,07*2</t>
  </si>
  <si>
    <t>3.NP:1,4*0,3*0,07+1,9*0,3*0,07+1,25*0,3*0,07+1,2*0,3*0,07</t>
  </si>
  <si>
    <t>podkr.:0,85*0,2*0,07</t>
  </si>
  <si>
    <t>317998113R00</t>
  </si>
  <si>
    <t xml:space="preserve">Izolace mezi překlady polystyren tl. 80 mm </t>
  </si>
  <si>
    <t>P0.4, P0.6:1,5+3*2,5</t>
  </si>
  <si>
    <t>P3.2:2*1</t>
  </si>
  <si>
    <t>331231124R00</t>
  </si>
  <si>
    <t xml:space="preserve">Zdivo pilířů cihelné z CP 29 P25 na MVC </t>
  </si>
  <si>
    <t>1.NP:0,655*2,7*0,33+0,53*0,5/2*2,7</t>
  </si>
  <si>
    <t>2.NP:0,655*2,7*0,33+0,53*0,4/2*2,7</t>
  </si>
  <si>
    <t>3.NP:0,655*2,6*0,33+0,53*0,4/2*2,7</t>
  </si>
  <si>
    <t>346244381R00</t>
  </si>
  <si>
    <t xml:space="preserve">Plentování ocelových nosníků výšky do 20 cm </t>
  </si>
  <si>
    <t>1.PP - překlady:0,9*0,1+1,15*0,1+1,5*0,1*2+2*0,16+1,8*0,1*2*2+1,5*0,1*2</t>
  </si>
  <si>
    <t>1,1*0,1*2+1,4*0,1*2+1,1*0,1*2+1,25*0,1*2+1,3*0,1*2+2,55*0,12*2</t>
  </si>
  <si>
    <t>1.NP:1,4*0,1*2*2+1,9*0,12*2+1,25*0,12*2*2+1,2*0,1*2</t>
  </si>
  <si>
    <t>2.NP:1,3*0,1*2*2+1,4*0,12*2+1,2*0,1*2+1,9*0,12*2+1,25*0,12*2+1,2*0,1*2</t>
  </si>
  <si>
    <t>3.NP:1,4*0,12*2+1,2*0,1*2+1,9*0,12*2+1,25*0,12*2+1,2*0,1*2</t>
  </si>
  <si>
    <t>podkr.:0,1*0,85*2</t>
  </si>
  <si>
    <t>319201319R00</t>
  </si>
  <si>
    <t xml:space="preserve">Vyrovnání zdiva pod omítku maltou ze SMS tl. 50 mm </t>
  </si>
  <si>
    <t>"ostění vybouraných otvorů":</t>
  </si>
  <si>
    <t>(2*2,1+0,8)*0,15</t>
  </si>
  <si>
    <t>2*2,2*0,54</t>
  </si>
  <si>
    <t>8*2,2*0,46</t>
  </si>
  <si>
    <t>6*0,35*0,54</t>
  </si>
  <si>
    <t>2*2,1*0,54</t>
  </si>
  <si>
    <t>4*2,1*0,3</t>
  </si>
  <si>
    <t>2*2,1*0,1</t>
  </si>
  <si>
    <t>2*2,1*0,46</t>
  </si>
  <si>
    <t>6*2,1*0,3</t>
  </si>
  <si>
    <t>319202321R00</t>
  </si>
  <si>
    <t xml:space="preserve">Vyrovnání povrchu zdiva přizděním do tl. 8 cm </t>
  </si>
  <si>
    <t>1.PP - ostění:2,15*0,47+0,4*0,94</t>
  </si>
  <si>
    <t>1.NP - - ostění:0,4*1,8</t>
  </si>
  <si>
    <t>2.NP - - ostění:0,4*1,35+0,4*1,6</t>
  </si>
  <si>
    <t>317944311R00</t>
  </si>
  <si>
    <t xml:space="preserve">Válcované nosníky do č.12 do připravených otvorů </t>
  </si>
  <si>
    <t>1.PP - překlady - IPE 100:(0,9*2+1,15+1,5*4+1,8*4*2+1,5*4+1,1*4+1,4*3)*8,1*0,001</t>
  </si>
  <si>
    <t>(1,1*4+1,25*3+1,3*3+2,55*3)*8,1*0,001</t>
  </si>
  <si>
    <t>IPE 160:2*2*15,8*0,001</t>
  </si>
  <si>
    <t>1.NP - IPE 100:(1,4*3*2+1,2*3)*8,1*0,001</t>
  </si>
  <si>
    <t>IPE 120:(1,9*2+1,25*3)*10,4*0,001</t>
  </si>
  <si>
    <t>2.NP - IPE 100:(1,3*3*2+1,2*2+1,2*3)*8,1*0,001</t>
  </si>
  <si>
    <t>IPE 120:(1,4*2+1,9*2+1,25*2)*10,4*0,001</t>
  </si>
  <si>
    <t>3.NP - IPE 120:(1,4*2+1,9*2+1,25*2)*10,4*0,001</t>
  </si>
  <si>
    <t>IPE 100:(1,2*2+1,2*3)*8,1*0,001</t>
  </si>
  <si>
    <t>Podkroví:0,85*2*2*8,1*0,001</t>
  </si>
  <si>
    <t>340239211R00</t>
  </si>
  <si>
    <t xml:space="preserve">Zazdívka otvorů pl.4 m2,cihlami tl.zdi do 10 cm </t>
  </si>
  <si>
    <t>1.NP:0,84*2</t>
  </si>
  <si>
    <t>2.NP:0,8*2,7</t>
  </si>
  <si>
    <t>3.NP:0,8*2,6</t>
  </si>
  <si>
    <t>340239212R00</t>
  </si>
  <si>
    <t xml:space="preserve">Zazdívka otvorů pl.4 m2,cihlami tl.zdi nad 10 cm </t>
  </si>
  <si>
    <t>1.PP:0,85*2,5</t>
  </si>
  <si>
    <t>1.NP:0,94*2+0,84*2</t>
  </si>
  <si>
    <t>2.NP:0,84*2</t>
  </si>
  <si>
    <t>3.NP:0,84*2</t>
  </si>
  <si>
    <t>340238212R00</t>
  </si>
  <si>
    <t xml:space="preserve">Zazdívka otvorů pl.1 m2,cihlami tl.zdi nad 10 cm </t>
  </si>
  <si>
    <t>2.NP:0,225*2</t>
  </si>
  <si>
    <t>3.NP:0,3*2</t>
  </si>
  <si>
    <t>346275115R00</t>
  </si>
  <si>
    <t xml:space="preserve">Přizdívky z desek pŕobetonových tl. 150 mm </t>
  </si>
  <si>
    <t>3.NP:0,5*2,7</t>
  </si>
  <si>
    <t>podkroví:1,8*1,8*2*2</t>
  </si>
  <si>
    <t>342248140R00</t>
  </si>
  <si>
    <t>Příčky z keramického dutinového zdiva, tl. 80 mm na tenkovrstvou maltu</t>
  </si>
  <si>
    <t>přístavba:2,75*(1,2+0,6+0,8+1,1+2,3*2+0,4+0,9+10,5)-0,9*2-0,8*2*3-0,7*2*2</t>
  </si>
  <si>
    <t>1.PP:2,75*(0,98+3,8+2,65+4,2+1,3)-0,7*2*3-0,8*2*2</t>
  </si>
  <si>
    <t>1.NP:2,7*(0,45*2+0,45+0,7+0,6+0,3+0,6+1,2*2+0,3)</t>
  </si>
  <si>
    <t>2.NP:2,7*(0,6*2+0,3*2+0,6)</t>
  </si>
  <si>
    <t>3.NP:2,7*(0,6+0,3+0,6+0,3+1+0,9)</t>
  </si>
  <si>
    <t>342248141R00</t>
  </si>
  <si>
    <t>Příčky keramického dutinového zdiva, tl. 115 mm na tenkovrstvou maltu</t>
  </si>
  <si>
    <t>Přístavba:2,75*(4,9*2+0,6)</t>
  </si>
  <si>
    <t>1.PP:2,75*(2,55+1,65)</t>
  </si>
  <si>
    <t>2.NP:2,7*(2,75+2,5)-0,8*2-0,6*2</t>
  </si>
  <si>
    <t>3.NP:2,7*(2,75+2,5)-0,8*2-0,6*2</t>
  </si>
  <si>
    <t>342248144R00</t>
  </si>
  <si>
    <t>Příčky keramického dutinového zdiva, tl. 140 mm na tenkovrstvou maltu</t>
  </si>
  <si>
    <t>přístavba:2,75*(2,3+3,5)-0,8*2</t>
  </si>
  <si>
    <t>1.PP:2,75*(1,95+0,55+1,05)</t>
  </si>
  <si>
    <t>1.NP:2,7*(4+2,8+8,5+1)-0,8*2*4</t>
  </si>
  <si>
    <t>2.NP:2,7*(1,7+2,8+1,5*2+1+1,2+3,9+4,05)-0,8*2*2</t>
  </si>
  <si>
    <t>3.NP:2,7*(1,7+2,5*2+3,1+3,6+0,5+1+1,2+3,45)-0,8*2*2</t>
  </si>
  <si>
    <t>342941115R00</t>
  </si>
  <si>
    <t xml:space="preserve">Připojení příček kotvou vloženou při zdění </t>
  </si>
  <si>
    <t>2,7*14</t>
  </si>
  <si>
    <t>342941112R00</t>
  </si>
  <si>
    <t xml:space="preserve">Připojení příček ke stáv.konst.nastřelenou kotvou </t>
  </si>
  <si>
    <t>1.PP:2,7*10</t>
  </si>
  <si>
    <t>342261112RS1</t>
  </si>
  <si>
    <t>Příčka sádrokarton. ocel.kce, 1x oplášť. tl.100 mm desky standard tl.12,5 mm, izol. minerál tl.6 cm</t>
  </si>
  <si>
    <t>1.NP:2,7*(0,9+1,46+1,96+2,75*2+8,1+1)-0,8*2*4-0,7*2-0,9*2</t>
  </si>
  <si>
    <t>2.NP:2,7*(0,93+1,46+2,4+0,92+2,6)-0,6*2*2-0,7*2*2-0,8*2</t>
  </si>
  <si>
    <t>3.NP:2,6*(1,3+2,35+0,93+0,92+2,62)-0,6*2*2-0,7*2*2-0,8*2</t>
  </si>
  <si>
    <t>podkroví:2,3*(2,95+0,88+1,46)+2*(2+1,45)-0,7*2*2-0,8*2-0,7*1,8</t>
  </si>
  <si>
    <t>342261212RS1</t>
  </si>
  <si>
    <t>Příčka sádrokarton. ocel.kce, 2x oplášť. tl.125 mm desky standard tl. 12,5 mm, izol. dle TZ</t>
  </si>
  <si>
    <t>1.NP:2,7*4,05</t>
  </si>
  <si>
    <t>2.NP:2,7*4,05</t>
  </si>
  <si>
    <t>342261213RS1</t>
  </si>
  <si>
    <t>Příčka sádrokarton. ocel.kce, 2x oplášť. tl.150 mm desky standard tl. 12,5 mm, izol. dle TZ</t>
  </si>
  <si>
    <t>1.NP:2,7*(1,66+0,23)</t>
  </si>
  <si>
    <t>2.NP:2,7*(2,2+1,66+2,75+1,6)-0,7*2</t>
  </si>
  <si>
    <t>3.NP:2,6*(2,155+1,66+2,615+2,3)-0,7*2</t>
  </si>
  <si>
    <t>podkroví:2*2,15</t>
  </si>
  <si>
    <t>342262111RS3</t>
  </si>
  <si>
    <t>Příčka sádrokart. dvoj. oc. kce, 2x opl. tl.155 mm desky standard impr.tl.12,5 mm, minerál tl.2x6 cm</t>
  </si>
  <si>
    <t>2.NP:2,7*(1,055+1,7)</t>
  </si>
  <si>
    <t>3.NP:2,6*(1,055+1,66)-0,8*2,1</t>
  </si>
  <si>
    <t>342262111RS1</t>
  </si>
  <si>
    <t>Příčka sádrokart. dvoj. oc. kce, 2x opl. tl.155 mm desky standard tl.12,5 mm, izol minerál tl. 2x6 cm</t>
  </si>
  <si>
    <t>3.NP:2,6*(5+1,06)-0,8*2,1</t>
  </si>
  <si>
    <t>342262112RS1</t>
  </si>
  <si>
    <t>Příčka sádrokart. dvoj. oc. kce, 2x opl. tl.205 mm desky standard tl.12,5 mm, izol. minerál tl.2x6 cm</t>
  </si>
  <si>
    <t>3.NP:2,6*(4,1+0,5)</t>
  </si>
  <si>
    <t>342262113RS1</t>
  </si>
  <si>
    <t>Příčka sádrokart. dvoj. oc. kce, 2x opl. tl.250 mm desky standard tl.12,5 mm, izol. minerál tl.2x8 cm</t>
  </si>
  <si>
    <t>podkroví:2,3*2,1</t>
  </si>
  <si>
    <t>342262113RS3</t>
  </si>
  <si>
    <t>Příčka sádrokart. dvoj. oc. kce, 2x opl. tl.255 mm desky stand. impreg. tl.12,5 mm, minerál tl.2x8 cm</t>
  </si>
  <si>
    <t>podkroví:2,3*1,8</t>
  </si>
  <si>
    <t>342262111RS4</t>
  </si>
  <si>
    <t>Příčka sádrokart. dvoj. oc. kce, 2x opl. tl.175 mm desky .tl. 12,5 mm, minerál tl. 2x6 cm</t>
  </si>
  <si>
    <t>3.NP:2,5*4,1</t>
  </si>
  <si>
    <t>342263990RV1</t>
  </si>
  <si>
    <t>Příplatek k příčce sádrokart. za desku tl. 12,5 mm GKBi na jedné straně příčky</t>
  </si>
  <si>
    <t>1.NP:2,7*(1,06+1,66+0,23)</t>
  </si>
  <si>
    <t>2.NP:2,7*(2,35+2+2,33+1,6)-0,7*2*2</t>
  </si>
  <si>
    <t>3.NP:2,6*(2,35+2+2,465+2,15)-0,7*2*2</t>
  </si>
  <si>
    <t>podkroví:2,3*1,8+1,8*1,87+1,8*1,55</t>
  </si>
  <si>
    <t>342265132RT1</t>
  </si>
  <si>
    <t>Úprava podkroví sádrokarton. na ocel. rošt vodor. desky standard tl. 12,5 mm, izol. Isover tl. 10 cm</t>
  </si>
  <si>
    <t>1.NP:14,4+74,5-4,1-1,7</t>
  </si>
  <si>
    <t>2.NP:47,2-3,9</t>
  </si>
  <si>
    <t>42-1,2-3,9</t>
  </si>
  <si>
    <t>342265132RT2</t>
  </si>
  <si>
    <t>Úprava podkroví sádrokarton. na ocel. rošt vodor. desky protipožární tl. 12,5 mm, Isover tl. 10 cm</t>
  </si>
  <si>
    <t>P 06:67,5</t>
  </si>
  <si>
    <t>342265132RT3</t>
  </si>
  <si>
    <t>Úprava podkroví sádrokarton. na ocel. rošt vodor. desky standard impreg. tl.12,5 mm, Isover tl.10 cm</t>
  </si>
  <si>
    <t>1.NP:4,1+1,7</t>
  </si>
  <si>
    <t>2.NP:3,9</t>
  </si>
  <si>
    <t>1,2+3,9</t>
  </si>
  <si>
    <t>347016133R00</t>
  </si>
  <si>
    <t xml:space="preserve">Předstěna SDK ocel.kce CW, 1x RBI 12,5mm </t>
  </si>
  <si>
    <t>1.NP - 1B 3.3, 1B 3.10:2,6*(0,3+1,1+2,26+0,25+0,8)+1*1,2+0,97*1,2</t>
  </si>
  <si>
    <t>2.NP:1,2*(0,965+0,9+1,6)</t>
  </si>
  <si>
    <t>3.NP:2,6*(1+0,535)+1,5*0,54+1*2,2+1,2*(0,985+0,9)</t>
  </si>
  <si>
    <t>347016131R00</t>
  </si>
  <si>
    <t xml:space="preserve">Předstěna SDK, ocel. kce CW, 1x RB 12,5mm </t>
  </si>
  <si>
    <t>1.NP - 3.4:2,6*0,9</t>
  </si>
  <si>
    <t>2.NP:2,6*(0,9+0,3)+0,5*2,6</t>
  </si>
  <si>
    <t>3.NP:1,85*(0,75+0,915+2,165)+0,5*2,6</t>
  </si>
  <si>
    <t>342265112RT2</t>
  </si>
  <si>
    <t>Úprava podkroví sádrokarton. na ocel. rošt, svislá desky protipožární tl. 12,5 mm, izol. tl. 18 cm</t>
  </si>
  <si>
    <t>SF 05:2*1,7/2*4</t>
  </si>
  <si>
    <t>342265132RV2</t>
  </si>
  <si>
    <t>Úprava podkroví sádrokarton. na ocel. rošt vodor. desky protipožární tl. 12,5 mm, min.iz.r tl. 26 cm</t>
  </si>
  <si>
    <t>P07:33,9</t>
  </si>
  <si>
    <t>SCH 04:1,65*2,5</t>
  </si>
  <si>
    <t>342265132RV4</t>
  </si>
  <si>
    <t>Úprava podkroví sádrokarton. na ocel. rošt vodor. desky požár.  tl. 12,5 mm, min. izol. tl. 28 cm</t>
  </si>
  <si>
    <t>Sch  01.A:6,2*2*12,7*2-4*6,2-2*2,5-6,6*4+3,5*(1,85*2+3,15*2)</t>
  </si>
  <si>
    <t>713582115R00</t>
  </si>
  <si>
    <t xml:space="preserve">Revizní dvířka do SDK podhledů ,500x500 mm </t>
  </si>
  <si>
    <t>OS.6:8</t>
  </si>
  <si>
    <t>319300010R00</t>
  </si>
  <si>
    <t xml:space="preserve">Dodatečné vložení izolace podřezáním strojem,fólie </t>
  </si>
  <si>
    <t>5,95*0,54+1,55*0,42+1,3*0,54+1,36*0,32+1,96*0,44+0,705*0,25+1,76*0,55</t>
  </si>
  <si>
    <t>8,07*0,54+3,235*0,65+1,7*0,52+0,2*1,35+2,74*0,37+0,35*2</t>
  </si>
  <si>
    <t>0,46*(0,8+0,42+0,95)+0,33*0,95+0,58*0,9+1,16*0,47+0,47*0,57</t>
  </si>
  <si>
    <t>0,54*(8,3+1,5+0,95+2,88+3,38)+0,31*2,72</t>
  </si>
  <si>
    <t>4</t>
  </si>
  <si>
    <t>Vodorovné konstrukce</t>
  </si>
  <si>
    <t>4 Vodorovné konstrukce</t>
  </si>
  <si>
    <t>411120030RAA</t>
  </si>
  <si>
    <t>Strop montovaný z panelů tl. 16,5 cm vč. dobetonávek</t>
  </si>
  <si>
    <t>Přístavba:3,55*1,2+2,1*4,85+9,95*9</t>
  </si>
  <si>
    <t>411120030RA0</t>
  </si>
  <si>
    <t>Strop montovaný z panelů, tl. 15 cm vč. dobetonávek</t>
  </si>
  <si>
    <t>5,2*2,45</t>
  </si>
  <si>
    <t>413232211R00</t>
  </si>
  <si>
    <t xml:space="preserve">Zazdívka zhlaví válcovaných nosníků výšky do 15cm </t>
  </si>
  <si>
    <t>1.PP - strop. nosník:1</t>
  </si>
  <si>
    <t>2.NP- strop. nosníky:8</t>
  </si>
  <si>
    <t>413941121RT2</t>
  </si>
  <si>
    <t>Osazení válcovaných nosníků ve stropech do č. 12 včetně dodávky profilu IPE č. 10</t>
  </si>
  <si>
    <t>1.PP OK0.15:2,3*3*8,1*0,001</t>
  </si>
  <si>
    <t>413941123RT4</t>
  </si>
  <si>
    <t>Osazení válcovaných nosníků ve stropech č. 14 - 22 včetně dodávky profilu IPE a UPE č. 18</t>
  </si>
  <si>
    <t>2.NP - OK 2.9-12:(4,25+4,4)*18,8*0,001</t>
  </si>
  <si>
    <t>(3,9+4,4)*19,7*0,001</t>
  </si>
  <si>
    <t>413941123RU5</t>
  </si>
  <si>
    <t>Osazení válcovaných nosníků ve stropech č. 14 - 22 včetně dodávky profilu U č. 20</t>
  </si>
  <si>
    <t>přístavba:25,3*3,8*2*0,001</t>
  </si>
  <si>
    <t>417320035RAA</t>
  </si>
  <si>
    <t>Ztužující věnec ŽB beton C 20/25 bednění, výztuž 90 kg/m3</t>
  </si>
  <si>
    <t>2,3*2+5,7+13,44+9,3+10,15+4,15+2,1+5,75</t>
  </si>
  <si>
    <t>430000000RA0</t>
  </si>
  <si>
    <t xml:space="preserve">Stupeň betonový 30 x 15 cm, včetně bednění </t>
  </si>
  <si>
    <t>"suterén":3*0,85+2*1,1</t>
  </si>
  <si>
    <t>430320100RAA</t>
  </si>
  <si>
    <t>Schodiště ze železobetonu přímočaré</t>
  </si>
  <si>
    <t>m DVČ</t>
  </si>
  <si>
    <t>do podkroví:2,6+2,4+2,685</t>
  </si>
  <si>
    <t>6</t>
  </si>
  <si>
    <t>Úpravy povrchu, podlahy</t>
  </si>
  <si>
    <t>6 Úpravy povrchu, podlahy</t>
  </si>
  <si>
    <t>611421133R00</t>
  </si>
  <si>
    <t xml:space="preserve">Omítka vnitřní stropů rovných, MVC, štuková </t>
  </si>
  <si>
    <t>1.PP:8+2,7+1,3+4,9+13,9+7,6</t>
  </si>
  <si>
    <t>82,7-4,4-2,3</t>
  </si>
  <si>
    <t>78-4,5-4,7</t>
  </si>
  <si>
    <t>1.NP:5,7+5,3</t>
  </si>
  <si>
    <t>2.NP:4,8+5,3</t>
  </si>
  <si>
    <t>3.NP:4,6+1,4+1,6</t>
  </si>
  <si>
    <t>podkr:6,5</t>
  </si>
  <si>
    <t>611481113R00</t>
  </si>
  <si>
    <t xml:space="preserve">Potažení stropů sklotextilní výztužnou síťkou </t>
  </si>
  <si>
    <t>1.PP - překlady:0,2*1+0,65*0,54+0,2*1,2+1,25*1+1,5*3+1,2+0,8</t>
  </si>
  <si>
    <t>0,85*0,8+0,9*0,8+1*0,7+0,9*0,8*2+2,3*1</t>
  </si>
  <si>
    <t>1.NP:1,1*1*2+0,95*1+2,3*1+1,6*0,7+1,1*0,8+0,9*0,5</t>
  </si>
  <si>
    <t>2.NP:1,1*1*2+1*1+2,15*1+1,6*0,3+1*0,8*2+0,9*0,5</t>
  </si>
  <si>
    <t>3.NP:0,9*0,8+1,9*0,8+1,25*0,8+1*0,8</t>
  </si>
  <si>
    <t>podkr.:0,85*0,5</t>
  </si>
  <si>
    <t>622421111R00</t>
  </si>
  <si>
    <t xml:space="preserve">Omítka vnější stěn, jádrová </t>
  </si>
  <si>
    <t>vyrovnání pod HI (SF 01.A):0,9*9,37+1,25*(5,95+1,55+0,4)+3*(13,2+7,8)+0,3*(2,6+5,7+0,5)</t>
  </si>
  <si>
    <t>-1,5*2,15*3-1,2*1,5*2</t>
  </si>
  <si>
    <t>SF 01.B:2,1*(5,95+1,55+0,4)+2,4*(2,6+5,7+0,5)+1,6*13,44+1*9,3</t>
  </si>
  <si>
    <t>0,4*(13,2+7,8+10,15+4,15+2,3)</t>
  </si>
  <si>
    <t>612421615R00</t>
  </si>
  <si>
    <t xml:space="preserve">Omítka vnitřní zdiva, MVC, hrubá zatřená </t>
  </si>
  <si>
    <t>pod obklady - 1.PP - B2:2,35*(2,63*2+1,69*2+2,15*2+2,6*2)-0,7*2*2+0,35*(0,7+2*2)</t>
  </si>
  <si>
    <t>B1:2,35*(1,1*2+2,31*4+2,32*2)-0,8*2*2-1,5*0,55+0,2*(1,5+0,55*2)</t>
  </si>
  <si>
    <t>1.NP:2,4*(2,33+2,26+1,66+0,97)</t>
  </si>
  <si>
    <t>2.NP:2,4*0,9+2,4*(1,225+2,33)-0,7*2</t>
  </si>
  <si>
    <t>3.NP:2,4*(0,9+0,66+1,2+1,5)-0,7*2</t>
  </si>
  <si>
    <t>612421637R00</t>
  </si>
  <si>
    <t xml:space="preserve">Omítka vnitřní zdiva, MVC, štuková </t>
  </si>
  <si>
    <t>1.PP - B2:2,5*(1,77*2+3,77*2+2*2+2,63*2+4,05*2+4,94*2+4,22*2+1,2*2)</t>
  </si>
  <si>
    <t>2,5*(2,54*2+3,83*2+2,725*2+3,82*2+2,945*2+3,35*2)-0,9*2-0,7*2*6-0,8*2*5</t>
  </si>
  <si>
    <t>spol. prostory:2,5*(1,2*2+1,17*2+1,65*2+4,05*2+1,4+1,28+0,98)+2,2*(2,3*2+5,09*2+3,2*2)</t>
  </si>
  <si>
    <t>2,5*(1,77*2+2,74*2+1,36+2+2,34*2+3,24*2)-0,74*2,1*2-0,8*2*4-0,7*2*3-1*2,1</t>
  </si>
  <si>
    <t>0,54*(0,74+2,1*2)</t>
  </si>
  <si>
    <t>B1:2,6*(2,14*2+1,58*4+2,31*6+1,97*2+3,2*2+3,2*2+6,31*2+5,61*2+1,1*2)</t>
  </si>
  <si>
    <t>2,6*(4,91*4+2,945*2+3,775*2)-1*2*6-0,9*2*10-1,5*0,55*2-2*2,1*3</t>
  </si>
  <si>
    <t>0,2*(1,5*2+0,55*4+2*3+2,1*6)</t>
  </si>
  <si>
    <t>1.NP - sch.:2,87*(2,46*2+3,95*2)-0,9*2</t>
  </si>
  <si>
    <t>B1:2,6*(5,04*2+3,99*2+1,96+1,25*2+1,66+4,87*2+3,91+2,15+2,165*2+8,09)</t>
  </si>
  <si>
    <t>2,6*(0,17+3,75+3,46+3,3+2,89+2,98)-0,8*2*3-1,565*2,3*2-1*2,3-0,7*2</t>
  </si>
  <si>
    <t>0,33*(1,565+2,3*2)+0,23*(1+2,3*2)</t>
  </si>
  <si>
    <t>2.NP - sch.:2,88*(2,48*2+3,95*2)-0,9*2</t>
  </si>
  <si>
    <t>B4:2,6*(2,395+1,67+1,24*2+4,43*2+3,91+4,05+2,165*2+2,91*2)</t>
  </si>
  <si>
    <t>-0,9*2-1,565*2,3*2-0,8*2-1*2,3+0,2*(1+2,3*2)+0,33*(1,565+2,3*2)</t>
  </si>
  <si>
    <t>B5:2,6*(1,5*2+2,59*2+1,29*2+0,92+3,4+2,41+0,33+0,16+5+3,995)-0,7*2</t>
  </si>
  <si>
    <t>-0,8*2-1*2,3+0,2*(1+2,3*2)</t>
  </si>
  <si>
    <t>3.NP - sch:2,5*(3,95*2+2,46*2)-0,9*2</t>
  </si>
  <si>
    <t>B6:2,6*(1,93+1,25*2+1,75+0,24+1,425+4,6+3,7+3,35+2,165+2,74+2,225)</t>
  </si>
  <si>
    <t>1*3,5-0,9*2-0,8*2-1,565*2,3-1*2,3+0,33*(1,565+2,3*2)+0,23*(1+2,3*2)</t>
  </si>
  <si>
    <t>B7:2,6*(1,45*2+2,6+0,13+1,8+0,35+0,16+5,2+1,07*2+2,75*2+1,78+3,87)</t>
  </si>
  <si>
    <t>-0,8*2*2-0,7*2-1*2,3+0,2*(1+2,3*2)</t>
  </si>
  <si>
    <t>podkr. - B8:2,3*(1,09*2+0,36*2+1,015*2+0,32)+1,8*4,15*2</t>
  </si>
  <si>
    <t>610991111R00</t>
  </si>
  <si>
    <t xml:space="preserve">Zakrývání výplní vnitřních otvorů </t>
  </si>
  <si>
    <t>622473187RT2</t>
  </si>
  <si>
    <t>Příplatek za okenní lištu (APU) - montáž včetně dodávky lišty</t>
  </si>
  <si>
    <t>2*(0,44+0,44)</t>
  </si>
  <si>
    <t>3*2*(0,65+0,35)</t>
  </si>
  <si>
    <t>2*2*(0,44+0,51)</t>
  </si>
  <si>
    <t>3*2*(0,44+0,66)</t>
  </si>
  <si>
    <t>2*2*(0,35+1,08)</t>
  </si>
  <si>
    <t>2*(0,44+0,88)</t>
  </si>
  <si>
    <t>2*(0,44+1,23)</t>
  </si>
  <si>
    <t>2*2*(0,44+1,58)</t>
  </si>
  <si>
    <t>2*2*(0,73+1)</t>
  </si>
  <si>
    <t>2*2*(0,73+1,54)</t>
  </si>
  <si>
    <t>3*2*(0,98+1,54)</t>
  </si>
  <si>
    <t>18*2*(1,05+1,6)</t>
  </si>
  <si>
    <t>2*2*(1,18+1,5)</t>
  </si>
  <si>
    <t>3*2*(1,7+1,6)</t>
  </si>
  <si>
    <t>2*(1,5+2,05)</t>
  </si>
  <si>
    <t>2*2*(0,94+2,05)</t>
  </si>
  <si>
    <t>2*(1+2,02)</t>
  </si>
  <si>
    <t>2*(1,06+1,96)</t>
  </si>
  <si>
    <t>622322522RT1</t>
  </si>
  <si>
    <t>Zateplovací systém, sokl, XPS P tl. 100 mm armovací stěrka se síťovinou + finální soklová omí</t>
  </si>
  <si>
    <t>vyrovnání pod HI (SF 01.A):0,9*9,37+1,25*(5,95+1,55+0,4)+3*(13,2+7,8)-1,5*2,15*3-1,2*1,5*2</t>
  </si>
  <si>
    <t>+0,3*(2,6+5,7+0,5)</t>
  </si>
  <si>
    <t>622322334RT1</t>
  </si>
  <si>
    <t>Zatepl. systém, fasáda, EPS F šedý tl. 140 mm vč.omítkového souvrství, světlý odstín</t>
  </si>
  <si>
    <t>SF 02.A - jihovýchod:9,4*6,42+9,4*6,8/2-1,06*1,62*4-1,04*1,6*2-0,5*1</t>
  </si>
  <si>
    <t>severozápad:6,42*11,08+9,4*6,8/2+1,75*2,04-1,06*1,76*4-1,06*1,6*2-0,5*1</t>
  </si>
  <si>
    <t>severovýchod:13,38*6,5-1,06*1,62*5</t>
  </si>
  <si>
    <t>jihozápad:(6+1,15)*6,42-1,06*1,62*2+6,24*8,7-0,7*1,5*2-0,7*1*2</t>
  </si>
  <si>
    <t>622322336RT1</t>
  </si>
  <si>
    <t>Zatepl. systém, fasáda, EPS F šedý tl. 180 mm vč.omítkového souvrství, světlý odstí</t>
  </si>
  <si>
    <t>SF 03.A:13,44*1,9+9,7*2,4+10,15*2,6+4,15*2,6+2,3*2,6-1,5*0,5*2-2,1*2,1*3-0,9*2,25</t>
  </si>
  <si>
    <t>-1,5*0,5*2-2,1*2,1*3-0,9*2,25</t>
  </si>
  <si>
    <t>622322336RT4</t>
  </si>
  <si>
    <t>Zatepl. systém, fasáda, EPS F šedý tl. 180 mm armovací stěrka se síťovinou + finální soklová om</t>
  </si>
  <si>
    <t>SF 03.B:0,4*(9,7+10,15+4,15+2,3)</t>
  </si>
  <si>
    <t>622322332RT1</t>
  </si>
  <si>
    <t>Zatepl. systém, fasáda, EPS F šedý tl. 100 mm vč.omítkového souvrství, světlý odstí</t>
  </si>
  <si>
    <t>SF 02.B - jihovýchod:1,55*7,75-0,4*0,6*3</t>
  </si>
  <si>
    <t>severovýchod:6,65*2-0,9*1,4*3</t>
  </si>
  <si>
    <t>622322512R00</t>
  </si>
  <si>
    <t xml:space="preserve">Izolace suterénu XPS tl. 100 mm, bez PÚ </t>
  </si>
  <si>
    <t>622321149x</t>
  </si>
  <si>
    <t>Příplatek ke KZS za zhotovení plastických fasádních prvků</t>
  </si>
  <si>
    <t>33</t>
  </si>
  <si>
    <t>63</t>
  </si>
  <si>
    <t>Podlahy a podlahové konstrukce</t>
  </si>
  <si>
    <t>63 Podlahy a podlahové konstrukce</t>
  </si>
  <si>
    <t>631416221RT3</t>
  </si>
  <si>
    <t>Mazanina samonivelační, tloušťka 5 - 8 cm anhydritová</t>
  </si>
  <si>
    <t>P 02, 02' - Přístavba:0,055*(4+13,9)+0,075*(1,7+7,6+82,7)</t>
  </si>
  <si>
    <t>P01 - pův. objekt:(4+1,3+4,9+78)*0,06</t>
  </si>
  <si>
    <t>631312511R00</t>
  </si>
  <si>
    <t xml:space="preserve">Mazanina betonová tl. 5 - 8 cm C 12/15 </t>
  </si>
  <si>
    <t>P 02, 02' - Přístavba:(2,8*6,1+3,55*1,2+2,1*4,85+10,15*9,3)*0,05</t>
  </si>
  <si>
    <t>pův. objekt:(0,74*4,45+0,75*0,9)*0,05</t>
  </si>
  <si>
    <t>631591115R00</t>
  </si>
  <si>
    <t xml:space="preserve">Násyp pod podlahy lehký izolační </t>
  </si>
  <si>
    <t>P, 03:(14,4+74,5)*0,115</t>
  </si>
  <si>
    <t>635012011R00</t>
  </si>
  <si>
    <t>Podlaha z dílců, vč. vyr. podsypu (např.Rigidur E20 + Rigidur 10 mm)</t>
  </si>
  <si>
    <t>P 03:14,4+74,5</t>
  </si>
  <si>
    <t>635011001R00</t>
  </si>
  <si>
    <t xml:space="preserve">Podlaha z dílců (např.Rigidur E20), tl. 20 mm </t>
  </si>
  <si>
    <t>P 05:47,2+42+44,4+42,4</t>
  </si>
  <si>
    <t>632922912R00</t>
  </si>
  <si>
    <t xml:space="preserve">Kladení dlaždic 40 x 40 cm na terče plastové </t>
  </si>
  <si>
    <t>SCH.02:2,8*6</t>
  </si>
  <si>
    <t>632922991R00</t>
  </si>
  <si>
    <t xml:space="preserve">Kladení dlaždic na terče, čelní - zádržná lišta </t>
  </si>
  <si>
    <t>6+2,6</t>
  </si>
  <si>
    <t>592451220</t>
  </si>
  <si>
    <t>Dlažba betonová 40x40x6 cm přírodní</t>
  </si>
  <si>
    <t>16,8*1,01</t>
  </si>
  <si>
    <t>64</t>
  </si>
  <si>
    <t>Výplně otvorů</t>
  </si>
  <si>
    <t>64 Výplně otvorů</t>
  </si>
  <si>
    <t>642945111R00</t>
  </si>
  <si>
    <t>Osazení zárubní ocel. požár.1křídl., pl. do 2,5 m2 vč. dod. zár.</t>
  </si>
  <si>
    <t>D0.1:1</t>
  </si>
  <si>
    <t>D0.10:1</t>
  </si>
  <si>
    <t>D0.12:1</t>
  </si>
  <si>
    <t>D0.13:1</t>
  </si>
  <si>
    <t>D0.14:1</t>
  </si>
  <si>
    <t>D1.1:1</t>
  </si>
  <si>
    <t>D1.2:1</t>
  </si>
  <si>
    <t>D2.1:1</t>
  </si>
  <si>
    <t>D2.7:1</t>
  </si>
  <si>
    <t>D3.1:1</t>
  </si>
  <si>
    <t>D3.7:1</t>
  </si>
  <si>
    <t>D3.12:1</t>
  </si>
  <si>
    <t>642942111RU3</t>
  </si>
  <si>
    <t>Osazení zárubní dveřních ocelových, pl. do 2,5 m2 včetně dodávky zárubně  70 x 197 cm</t>
  </si>
  <si>
    <t>D0.2:1</t>
  </si>
  <si>
    <t>D0.3:1</t>
  </si>
  <si>
    <t>D0.8:1</t>
  </si>
  <si>
    <t>D0.9:1</t>
  </si>
  <si>
    <t>D0.18:1</t>
  </si>
  <si>
    <t>D0.19:1</t>
  </si>
  <si>
    <t>D1.9:1</t>
  </si>
  <si>
    <t>D2.2:1</t>
  </si>
  <si>
    <t>D2.4:1</t>
  </si>
  <si>
    <t>D2.5:1</t>
  </si>
  <si>
    <t>D2.9:1</t>
  </si>
  <si>
    <t>D3.2:1</t>
  </si>
  <si>
    <t>D3.4:1</t>
  </si>
  <si>
    <t>D3.5:1</t>
  </si>
  <si>
    <t>D3.9:1</t>
  </si>
  <si>
    <t>D4.1:1</t>
  </si>
  <si>
    <t>D4.3:1</t>
  </si>
  <si>
    <t>D0.4:1</t>
  </si>
  <si>
    <t>642942111RU2</t>
  </si>
  <si>
    <t>Osazení zárubní dveřních ocelových, pl. do 2,5 m2 včetně dodávky zárubně  60 x 197cm</t>
  </si>
  <si>
    <t>D0.11:1</t>
  </si>
  <si>
    <t>D1.3:1</t>
  </si>
  <si>
    <t>D2.6:1</t>
  </si>
  <si>
    <t>D2.8:1</t>
  </si>
  <si>
    <t>D3.6:1</t>
  </si>
  <si>
    <t>D3.8:1</t>
  </si>
  <si>
    <t>642942111RU4</t>
  </si>
  <si>
    <t>Osazení zárubní dveřních ocelových, pl. do 2,5 m2 včetně dodávky zárubně  80 x 197 cm</t>
  </si>
  <si>
    <t>D0.5:1</t>
  </si>
  <si>
    <t>D0.15:1</t>
  </si>
  <si>
    <t>D0.16:1</t>
  </si>
  <si>
    <t>D0.20:1</t>
  </si>
  <si>
    <t>D1.4:1</t>
  </si>
  <si>
    <t>D1.5:1</t>
  </si>
  <si>
    <t>D2.3:1</t>
  </si>
  <si>
    <t>D2.10:1</t>
  </si>
  <si>
    <t>D3.3:1</t>
  </si>
  <si>
    <t>D3.10:1</t>
  </si>
  <si>
    <t>D4.2:1</t>
  </si>
  <si>
    <t>D0.6:1</t>
  </si>
  <si>
    <t>D0.7:1</t>
  </si>
  <si>
    <t>D0.17:1</t>
  </si>
  <si>
    <t>D0.21:1</t>
  </si>
  <si>
    <t>D0.22:1</t>
  </si>
  <si>
    <t>D0.23:1</t>
  </si>
  <si>
    <t>D1.6:1</t>
  </si>
  <si>
    <t>D1.7:1</t>
  </si>
  <si>
    <t>D1.8:1</t>
  </si>
  <si>
    <t>D2.11:1</t>
  </si>
  <si>
    <t>D3.11:1</t>
  </si>
  <si>
    <t>94</t>
  </si>
  <si>
    <t>Lešení a stavební výtahy</t>
  </si>
  <si>
    <t>94 Lešení a stavební výtahy</t>
  </si>
  <si>
    <t>941941042R00</t>
  </si>
  <si>
    <t xml:space="preserve">Montáž lešení leh.řad.s podlahami,š.1,2 m, H 30 m </t>
  </si>
  <si>
    <t>9,7*11,1+9,7*5/2</t>
  </si>
  <si>
    <t>7*11,1+9,7*5/2</t>
  </si>
  <si>
    <t>9,7*15,8+6,6*2,5</t>
  </si>
  <si>
    <t>7,8*15,8+6,3*2,5</t>
  </si>
  <si>
    <t>941941292R00</t>
  </si>
  <si>
    <t xml:space="preserve">Příplatek za každý měsíc použití lešení k pol.1042 </t>
  </si>
  <si>
    <t>542,62*2</t>
  </si>
  <si>
    <t>941941842R00</t>
  </si>
  <si>
    <t xml:space="preserve">Demontáž lešení leh.řad.s podlahami,š.1,2 m,H 30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</si>
  <si>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</si>
  <si>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</si>
  <si>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</si>
  <si>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</si>
  <si>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</si>
  <si>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</si>
  <si>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941955002R00</t>
  </si>
  <si>
    <t xml:space="preserve">Lešení lehké pomocné, výška podlahy do 1,9 m </t>
  </si>
  <si>
    <t>1.PP:200,8</t>
  </si>
  <si>
    <t>1.NP:99,9</t>
  </si>
  <si>
    <t>2.NP:99,3</t>
  </si>
  <si>
    <t>3.NP:94,4</t>
  </si>
  <si>
    <t>podkr.:67,5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</si>
  <si>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</si>
  <si>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</si>
  <si>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</si>
  <si>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</si>
  <si>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</si>
  <si>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95900101</t>
  </si>
  <si>
    <t xml:space="preserve">D+M vybavení dle PBŘ - hasící přístroje </t>
  </si>
  <si>
    <t>OS.3:3</t>
  </si>
  <si>
    <t>96</t>
  </si>
  <si>
    <t>Bourání konstrukcí</t>
  </si>
  <si>
    <t>96 Bourání konstrukcí</t>
  </si>
  <si>
    <t>763131821U00</t>
  </si>
  <si>
    <t xml:space="preserve">Dmtž SDK podhled 2vrst kce 1xdeska </t>
  </si>
  <si>
    <t>přístavba:1,1+6,2+14,3+15+15,3</t>
  </si>
  <si>
    <t>919735112R00</t>
  </si>
  <si>
    <t xml:space="preserve">Řezání stávajícího živičného krytu tl. 5 - 10 cm </t>
  </si>
  <si>
    <t>961044111R00</t>
  </si>
  <si>
    <t xml:space="preserve">Bourání základů z betonu prostého </t>
  </si>
  <si>
    <t>přístavba:0,8*1*12,975+0,6*1*(4,35+12,45)+0,6*0,4*(6,06*2+1,85*2)</t>
  </si>
  <si>
    <t>962032231R00</t>
  </si>
  <si>
    <t xml:space="preserve">Bourání zdiva z cihel pálených na MVC </t>
  </si>
  <si>
    <t>přístavba a suterén:3*0,5*(12,975+4,35+12,45)-0,5*(1,77*1,6*3+0,8*2 )</t>
  </si>
  <si>
    <t>2,25*(0,54*6,06+0,58*1,85+0,42*6,06+0,51*1,85)-0,51*0,8*2</t>
  </si>
  <si>
    <t>1.NP - 3.NP:0,33*3,2*2,3*3</t>
  </si>
  <si>
    <t>3.NP:2,7*0,21*(2,3+0,7)-0,41*1*0,21</t>
  </si>
  <si>
    <t>962031132R00</t>
  </si>
  <si>
    <t xml:space="preserve">Bourání příček cihelných tl. 10 cm </t>
  </si>
  <si>
    <t>1.PP:</t>
  </si>
  <si>
    <t>2,3*(1,85+1,58+0,98+3,6+1,65)-0,6*2-0,6*2,5</t>
  </si>
  <si>
    <t>1.NP:</t>
  </si>
  <si>
    <t>(3,83+1,66)*2,7-0,6*2</t>
  </si>
  <si>
    <t>4*2,7-0,6*2</t>
  </si>
  <si>
    <t>2.NP:</t>
  </si>
  <si>
    <t>(3,83+1,86)*2,77-0,6*2</t>
  </si>
  <si>
    <t>3,99*2,77-0,6*2+3,61*2,8-0,8*2,4</t>
  </si>
  <si>
    <t>3.NP:</t>
  </si>
  <si>
    <t>2,7*(3,7+4,85)-0,85*2</t>
  </si>
  <si>
    <t>2,7*(4,03*2+1,68+3,075)-0,6*2*2-0,8*2</t>
  </si>
  <si>
    <t>962031133R00</t>
  </si>
  <si>
    <t xml:space="preserve">Bourání příček cihelných tl. 15 cm </t>
  </si>
  <si>
    <t>1.PP:(4,36*2+4,25)*2,6-0,8*2*3-1,99*2</t>
  </si>
  <si>
    <t>1.NP:1*2,77-0,8*2</t>
  </si>
  <si>
    <t>1*2,77-2*0,8</t>
  </si>
  <si>
    <t>(1+3,1)*2,7-2*0,8</t>
  </si>
  <si>
    <t>962032314R00</t>
  </si>
  <si>
    <t xml:space="preserve">Bourání pilířů cihelných </t>
  </si>
  <si>
    <t>3.NP:0,3*0,3*2,7</t>
  </si>
  <si>
    <t>963042819R00</t>
  </si>
  <si>
    <t xml:space="preserve">Bourání schodišťových stupňů betonových </t>
  </si>
  <si>
    <t>1.PP:4*0,74</t>
  </si>
  <si>
    <t>962042321R00</t>
  </si>
  <si>
    <t xml:space="preserve">Bourání zdiva nadzákladového z betonu </t>
  </si>
  <si>
    <t>opěrná zídka - pro rozš. přístavby:0,8*0,2*(11,13+7,1)</t>
  </si>
  <si>
    <t>965042141R00</t>
  </si>
  <si>
    <t xml:space="preserve">Bourání mazanin betonových tl. 10 cm, nad 4 m2 </t>
  </si>
  <si>
    <t>Přízemí:(9,8+1,2)*0,1</t>
  </si>
  <si>
    <t>(4,8+25,5+9,3+4+21)*0,1</t>
  </si>
  <si>
    <t>17*0,05</t>
  </si>
  <si>
    <t>přístavba:(1,1+6,2+7,2+2,2+14,3+15+15,3)*0,1</t>
  </si>
  <si>
    <t>965081713R00</t>
  </si>
  <si>
    <t xml:space="preserve">Bourání dlažeb keramických tl.10 mm, nad 1 m2 </t>
  </si>
  <si>
    <t>Přízemí:3+1,1+2,97+7,2+2,2+14,3+15+15,3</t>
  </si>
  <si>
    <t>965082941R00</t>
  </si>
  <si>
    <t xml:space="preserve">Odstranění násypu tl. nad 20 cm jakékoliv plochy </t>
  </si>
  <si>
    <t>1.NP:(3,5+3,7+9,2+5,8+1,2+4,2+13,8+3,1+1+4,7+14+8,8+18,6)*0,2</t>
  </si>
  <si>
    <t>2.NP:(3,7+9,2+5,8+1,2+4,2+13,8+3,1+1+4,8+14+8,8+18,6)*0,2</t>
  </si>
  <si>
    <t>3.NP:(3,8+9,8+4,6+1+5,5+14,8+3,3+1+4,8+12,4+7,4+17,4)*0,2</t>
  </si>
  <si>
    <t>půda:(4,875*12,435+1,35*4,25+3,06*3,05)*0,2</t>
  </si>
  <si>
    <t>967031132R00</t>
  </si>
  <si>
    <t xml:space="preserve">Přisekání rovných ostění cihelných na MVC </t>
  </si>
  <si>
    <t>1.NP - u vstup. dveří:0,48*2,28</t>
  </si>
  <si>
    <t>2.NP - u vstup. dveří:0,15*2</t>
  </si>
  <si>
    <t>968062354R00</t>
  </si>
  <si>
    <t xml:space="preserve">Vybourání dřevěných rámů oken dvojitých pl. 1 m2 </t>
  </si>
  <si>
    <t>1.PP:0,46*0,6+0,65*0,6+0,65*0,35+0,65*1</t>
  </si>
  <si>
    <t>1.NP:0,43*1,6*3</t>
  </si>
  <si>
    <t>2.NP: 0,43*1,6*3</t>
  </si>
  <si>
    <t>3.NP:0,75*1,06*2+0,45*0,47</t>
  </si>
  <si>
    <t>968062355R00</t>
  </si>
  <si>
    <t xml:space="preserve">Vybourání dřevěných rámů oken dvojitých pl. 2 m2 </t>
  </si>
  <si>
    <t>1.PP:1,2*1,5*2</t>
  </si>
  <si>
    <t>1.NP:0,73*1,55+1,06*1,62*6</t>
  </si>
  <si>
    <t>2.NP:0,73*1,55+1,06*1,62*6</t>
  </si>
  <si>
    <t>3.NP:1,04*1,6*2+0,98*1,45*3+1,06*1,6*2</t>
  </si>
  <si>
    <t>968062356R00</t>
  </si>
  <si>
    <t xml:space="preserve">Vybourání dřevěných rámů oken dvojitých pl. 4 m2 </t>
  </si>
  <si>
    <t>1.PP:1,5*2,15</t>
  </si>
  <si>
    <t>968061112R00</t>
  </si>
  <si>
    <t xml:space="preserve">Vyvěšení dřevěných okenních křídel pl. do 1,5 m2 </t>
  </si>
  <si>
    <t>1.PP:5</t>
  </si>
  <si>
    <t>1.NP:9*3</t>
  </si>
  <si>
    <t>2.NP:9*3</t>
  </si>
  <si>
    <t>3.NP:10*3</t>
  </si>
  <si>
    <t>968061125R00</t>
  </si>
  <si>
    <t xml:space="preserve">Vyvěšení dřevěných dveřních křídel pl. do 2 m2 </t>
  </si>
  <si>
    <t>sut:15</t>
  </si>
  <si>
    <t>1.NP:10</t>
  </si>
  <si>
    <t>2.NP:10</t>
  </si>
  <si>
    <t>3.NP:11</t>
  </si>
  <si>
    <t>968062455R00</t>
  </si>
  <si>
    <t xml:space="preserve">Vybourání dřevěných dveřních zárubní pl. do 2 m2 </t>
  </si>
  <si>
    <t>1.NP:0,96*1,96+0,6*2*4+0,8*2*4+0,9*2*2</t>
  </si>
  <si>
    <t>2.NP:0,6*2*4+0,8*2*5*0,8*2</t>
  </si>
  <si>
    <t>3.NP:0,6*2*4+0,8*2*6</t>
  </si>
  <si>
    <t>968072455R00</t>
  </si>
  <si>
    <t xml:space="preserve">Vybourání kovových dveřních zárubní pl. do 2 m2 </t>
  </si>
  <si>
    <t>suterén:10*0,8*2+0,6*2*2+1*2,03+2*0,94*2,05</t>
  </si>
  <si>
    <t>97</t>
  </si>
  <si>
    <t>Prorážení otvorů</t>
  </si>
  <si>
    <t>97 Prorážení otvorů</t>
  </si>
  <si>
    <t>971033261R00</t>
  </si>
  <si>
    <t xml:space="preserve">Vybourání otv. zeď cihel. 0,0225 m2, tl. 60cm, MVC </t>
  </si>
  <si>
    <t>1.PP - odvětrání koupelny, komory 150x150 mm":2</t>
  </si>
  <si>
    <t>971033461R00</t>
  </si>
  <si>
    <t xml:space="preserve">Vybourání otv. zeď cihel. pl.0,25 m2, tl.60cm, MVC </t>
  </si>
  <si>
    <t>1.NP - u vstup. dveří:1</t>
  </si>
  <si>
    <t>971033531R00</t>
  </si>
  <si>
    <t xml:space="preserve">Vybourání otv. zeď cihel. pl.1 m2, tl.15 cm, MVC </t>
  </si>
  <si>
    <t>2.NP - přesun dv.:0,285*2</t>
  </si>
  <si>
    <t>971033541R00</t>
  </si>
  <si>
    <t xml:space="preserve">Vybourání otv. zeď cihel. pl.1 m2, tl.30 cm, MVC </t>
  </si>
  <si>
    <t>1.PP - nika u schodiště":0,6*1*0,3</t>
  </si>
  <si>
    <t>1.NP - pro rozvaděč:0,65*0,65*0,3</t>
  </si>
  <si>
    <t>971033561R00</t>
  </si>
  <si>
    <t xml:space="preserve">Vybourání otv. zeď cihel. pl.1 m2, tl.60 cm, MVC </t>
  </si>
  <si>
    <t>1.PP - ubourání parapetu 1.11":1,5*0,7*0,54</t>
  </si>
  <si>
    <t>rozšíření otv. - okna:0,56*2*0,54+0,51*2*0,54</t>
  </si>
  <si>
    <t>0,45*1,5*0,54+0,53*0,6</t>
  </si>
  <si>
    <t>dveře:0,15*2*2</t>
  </si>
  <si>
    <t>1.NP - okno:0,45*1,62*0,48</t>
  </si>
  <si>
    <t>2.NP - okno:0,45*1,62*0,48</t>
  </si>
  <si>
    <t>971033621R00</t>
  </si>
  <si>
    <t xml:space="preserve">Vybourání otv. zeď cihel. pl.4 m2, tl.10 cm, MVC </t>
  </si>
  <si>
    <t>1.PP:1*2,2+0,97*2,2+1,2*2,2-0,8*2*2-0,6*2</t>
  </si>
  <si>
    <t>1.NP:0,9*2,7*2+1,48*2,7-0,6*2*2-0,8*2</t>
  </si>
  <si>
    <t>3.NP - sch.:2,7*1,2-0,8*2</t>
  </si>
  <si>
    <t>971033641R00</t>
  </si>
  <si>
    <t xml:space="preserve">Vybourání otv. zeď cihel. pl.4 m2, tl.30 cm, MVC </t>
  </si>
  <si>
    <t>2.NP - dveře:1*2,3*0,3</t>
  </si>
  <si>
    <t>3.NP - dveře:1*2,3*0,3+0,95*2,02*0,3</t>
  </si>
  <si>
    <t>971033651R00</t>
  </si>
  <si>
    <t xml:space="preserve">Vybourání otv. zeď cihel. pl.4 m2, tl.60 cm, MVC </t>
  </si>
  <si>
    <t>1.PP - dveře vnitřní:0,74*2,1*0,54+0,83*2,15*0,415</t>
  </si>
  <si>
    <t>0,9*2,15*0,46*2+1,1*2*0,69</t>
  </si>
  <si>
    <t>přízemí:0,9*2,4*0,5</t>
  </si>
  <si>
    <t>1.NP - dveře:0,9*2,02*0,5</t>
  </si>
  <si>
    <t>2.NP - okno:1,065*1,62*0,48</t>
  </si>
  <si>
    <t>dveře:0,95*2,02*0,46</t>
  </si>
  <si>
    <t>971042461R00</t>
  </si>
  <si>
    <t xml:space="preserve">Vybourání otvorů zdi betonové pl. 0,25 m2, tl.60cm </t>
  </si>
  <si>
    <t>V ZÁKL.:4</t>
  </si>
  <si>
    <t>973031325R00</t>
  </si>
  <si>
    <t xml:space="preserve">Vysekání kapes zeď cihel. MVC, pl. 0,1m2, hl. 30cm </t>
  </si>
  <si>
    <t>1.PP - osaz strop. nosníku:1</t>
  </si>
  <si>
    <t>1.NP - překlad:2</t>
  </si>
  <si>
    <t>2.NP - stropní nosníky:8</t>
  </si>
  <si>
    <t>974031664R00</t>
  </si>
  <si>
    <t xml:space="preserve">Vysekání rýh zeď cihelná vtah. nosníků 15 x 15 cm </t>
  </si>
  <si>
    <t>1PP. - pro OK 0.14:2,3*4</t>
  </si>
  <si>
    <t>OK 1.7:2,3*2</t>
  </si>
  <si>
    <t>OK 2.8:2,15*2</t>
  </si>
  <si>
    <t>974031666R00</t>
  </si>
  <si>
    <t xml:space="preserve">Vysekání rýh zeď cihelná vtah. nosníků 15 x 25 cm </t>
  </si>
  <si>
    <t>1PP. - překlady:0,9+1,15+1,5*2+2*2+1,8*2*2+1,5*2+1,1*2+1,4*2</t>
  </si>
  <si>
    <t>1NP. - překlady:1,2*2</t>
  </si>
  <si>
    <t>2.NP - překlady:1,2</t>
  </si>
  <si>
    <t>3.NP:1,2</t>
  </si>
  <si>
    <t>Podkroví:0,85*2</t>
  </si>
  <si>
    <t>974031668R00</t>
  </si>
  <si>
    <t xml:space="preserve">Vysekání rýh zeď cihelná vtah. nosníků 15 x 35 cm </t>
  </si>
  <si>
    <t>1.PP - překlady:1,3</t>
  </si>
  <si>
    <t>1.NP - překlady:3,6</t>
  </si>
  <si>
    <t>2.NP - překlady:3,6+1,4</t>
  </si>
  <si>
    <t>3.NP:1,2+3,6+1,4</t>
  </si>
  <si>
    <t>974031669R00</t>
  </si>
  <si>
    <t xml:space="preserve">Vysekání rýh zeď cihelná vtah. nosníků 15 x 45 cm </t>
  </si>
  <si>
    <t>1.PP - překlady:1,1+1,25+2,55</t>
  </si>
  <si>
    <t>1.NP - překlady:1,4*2</t>
  </si>
  <si>
    <t>2.NP - překlady:1,3*2+1,2</t>
  </si>
  <si>
    <t>975043111R00</t>
  </si>
  <si>
    <t xml:space="preserve">Jednořad.podchycení stropů do 3,5 m,do 750 kg/m </t>
  </si>
  <si>
    <t>1.PP :2,5*3</t>
  </si>
  <si>
    <t>1., 2., 3.NP - vyb. nosné zdi:4*2*3</t>
  </si>
  <si>
    <t>978011191R00</t>
  </si>
  <si>
    <t xml:space="preserve">Otlučení omítek vnitřních vápenných stropů do 100% </t>
  </si>
  <si>
    <t>1.PP:9,8+1,2+4,8+25,5+9,3+4+21+17</t>
  </si>
  <si>
    <t>978012191R00</t>
  </si>
  <si>
    <t xml:space="preserve">Otlučení omítek vnitřních rákosov.stropů do 100 % </t>
  </si>
  <si>
    <t>1.NP:3,5+3,7+9,2+5,8+1,2+4,2+13,8+3,1+1+4,7+14+8,8+18,6</t>
  </si>
  <si>
    <t>2.NP:3,7+9,2+5,8+1,2+4,2+13,8+3,1+1+4,8+14+8,8+18,6</t>
  </si>
  <si>
    <t>3.NP:3,8+9,8+4,6+1+5,5+14,8+3,3+1+4,8+12,4+7,4+17,4-1*(4,8+3,2+2,8)</t>
  </si>
  <si>
    <t>978013191R00</t>
  </si>
  <si>
    <t xml:space="preserve">Otlučení omítek vnitřních stěn v rozsahu do 100 % </t>
  </si>
  <si>
    <t>1.PP:2,4*(2*2+1,2+1,175+0,5+0,35+1,36*3+1,5+0,32+5,83+3,77+4,7+2,5)</t>
  </si>
  <si>
    <t>2,4*(2,1+1,3+4,15+1,77*2+2,74*2+4,03+2,6+1,5+3,35+2,96+3,82*2)</t>
  </si>
  <si>
    <t>2,4*(6,67*2+4,05*2+5,16*2)</t>
  </si>
  <si>
    <t>1.NP:2,6*(1,26*2+0,9+4,32*2+3,9*2+4,8*2-3,5+5*2+2,6*2+1,33*2+4,05*2+12,1*2)</t>
  </si>
  <si>
    <t>-2,6*(3,5+1,6)</t>
  </si>
  <si>
    <t>2.NP:2,6*(1,26*2+0,9+4,32*2+3,9*2+4,8*2-3,5+5*2+2,6*2+1,33*2+4,05*2+12,1*2)</t>
  </si>
  <si>
    <t>3.NP:2,3*(1,26*2+0,9+4,32*2+3,9*2+4,8*2-3,5+5*2+2,6*2+1,33*2+4,05*2+12,1*2)</t>
  </si>
  <si>
    <t>-2,6*(3,5+1,68)</t>
  </si>
  <si>
    <t>978015291R00</t>
  </si>
  <si>
    <t xml:space="preserve">Otlučení omítek vnějších MVC v složit.1-4 do 100 % </t>
  </si>
  <si>
    <t>plocha fasády:1,1+15+1,5+15+55+32+1,1+11</t>
  </si>
  <si>
    <t>8+50+38+5+10</t>
  </si>
  <si>
    <t>8+84+35</t>
  </si>
  <si>
    <t>opadaná část (40%):-369,7*0,4</t>
  </si>
  <si>
    <t>978059531R00</t>
  </si>
  <si>
    <t xml:space="preserve">Odsekání vnitřních obkladů stěn nad 2 m2 </t>
  </si>
  <si>
    <t>sut.:8+10</t>
  </si>
  <si>
    <t>3,2*0,8</t>
  </si>
  <si>
    <t>"přízemí, 1.a 2.patro" :25</t>
  </si>
  <si>
    <t>978059631R00</t>
  </si>
  <si>
    <t xml:space="preserve">Odsekání vnějších obkladů stěn nad 2 m2 </t>
  </si>
  <si>
    <t>"kabřinec" :9,25*0,85</t>
  </si>
  <si>
    <t>978071621R00</t>
  </si>
  <si>
    <t xml:space="preserve">Odsekání omítky a izol. desek nad 5 cm nad 1 m2 </t>
  </si>
  <si>
    <t>odstranění KZS - 1.PP:7,74*2,3-1,2*1,5*2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</si>
  <si>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</si>
  <si>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</si>
  <si>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</si>
  <si>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</si>
  <si>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</si>
  <si>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</si>
  <si>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</si>
  <si>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</si>
  <si>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</si>
  <si>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</si>
  <si>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Přístavba:2,6*5,7+3,55*1,2+2,1*4,85+10,15*9,3</t>
  </si>
  <si>
    <t>pův. objekt:0,74*4,45+0,75*0,9+3+1,26*0,98+5+14+25+21+17</t>
  </si>
  <si>
    <t>SCH.03:3,55*1,2+2,1*4,85+10,15*9,3</t>
  </si>
  <si>
    <t>711141559RY2</t>
  </si>
  <si>
    <t>Izolace proti vlhk. vodorovná pásy přitavením 1 vrstva - včetně dod. asf.pásu</t>
  </si>
  <si>
    <t>711112001RZ1</t>
  </si>
  <si>
    <t>Izolace proti vlhkosti svis. nátěr ALP, za studena 1x nátěr - včetně dodávky asfaltového laku</t>
  </si>
  <si>
    <t>2,4*(5,95+1,55+0,2)+2,7*(2,6+5,7+0,6)+2,2*(13,44+1,4*9,3)</t>
  </si>
  <si>
    <t>0,6*10,15+0,4*(4,15+2,3+7,7+13,3)+2,2*9,4</t>
  </si>
  <si>
    <t>711141559RT2</t>
  </si>
  <si>
    <t>Izolace proti vlhk. vodorovná pásy přitavením 2 vrstvy - materiál ve specifikaci</t>
  </si>
  <si>
    <t>711142559RT2</t>
  </si>
  <si>
    <t>Izolace proti vlhkosti svislá pásy přitavením 2 vrstvy - materiál ve specifikaci</t>
  </si>
  <si>
    <t>711491172RZ1</t>
  </si>
  <si>
    <t>Izolace tlaková, ochranná textilie, vodorovná včetně dodávky textilie 300g/m2</t>
  </si>
  <si>
    <t>P 02, 02' - ochrana HI - Přístavba:(2,8*6,1+3,55*1,2+2,1*4,85+10,15*9,3)</t>
  </si>
  <si>
    <t>pův. objekt:(0,74*4,45+0,75*0,9)</t>
  </si>
  <si>
    <t>711491271RZ1</t>
  </si>
  <si>
    <t>Izolace tlaková, podkladní textilie svislá včetně dodávky textilie 300g/m2</t>
  </si>
  <si>
    <t>0,4*(13,2+7,8)+0,6*(10,15+4,15+2,3)</t>
  </si>
  <si>
    <t>711823121RT2</t>
  </si>
  <si>
    <t>Montáž nopové fólie svisle včetně dodávky fólie</t>
  </si>
  <si>
    <t>711823129RT2</t>
  </si>
  <si>
    <t>Montáž ukončovací lišty k nopové fólii včetně dodávky lišty</t>
  </si>
  <si>
    <t>7,8+13,2+9,37+5,95+1,55+0,4+2,6+5,7+0,5+13,44+9,3+10,15+4,15+2,3</t>
  </si>
  <si>
    <t>628522691</t>
  </si>
  <si>
    <t>Pás modifikovaný asfalt, Al vložka atest střední radonové riziko</t>
  </si>
  <si>
    <t>2*213,8628*1,2</t>
  </si>
  <si>
    <t>2*138,472*1,2</t>
  </si>
  <si>
    <t>998711202R00</t>
  </si>
  <si>
    <t xml:space="preserve">Přesun hmot pro izolace proti vodě, výšky do 12 m </t>
  </si>
  <si>
    <t>712</t>
  </si>
  <si>
    <t>Živičné krytiny</t>
  </si>
  <si>
    <t>712 Živičné krytiny</t>
  </si>
  <si>
    <t>712370010RAC</t>
  </si>
  <si>
    <t>Povlaková krytina střech do 10°, termoplasty fólie z TPO/FPO, vč. lišt</t>
  </si>
  <si>
    <t>SCH.02:2,8*6+0,3*(6+2,6)</t>
  </si>
  <si>
    <t>712370010RAB</t>
  </si>
  <si>
    <t>Povlaková krytina střech do 10°, termoplasty fólie tl. 1,5 mm, vč. lišt</t>
  </si>
  <si>
    <t>SCH.03:3,55*1,2+2,1*4,85+10,15*9,3+0,3*(13,15+3,3+9*2)</t>
  </si>
  <si>
    <t>711491171RZ1</t>
  </si>
  <si>
    <t>Izolace tlaková, podkladní textilie, vodorovná včetně dodávky textilie 300g/m2</t>
  </si>
  <si>
    <t>712300832R00</t>
  </si>
  <si>
    <t xml:space="preserve">Odstranění povlakové krytiny střech do 10° 2vrstvé </t>
  </si>
  <si>
    <t>"střecha nad suterénem" :6,06*2,8</t>
  </si>
  <si>
    <t>"přístavba" :12,975*5,8</t>
  </si>
  <si>
    <t>998712202R00</t>
  </si>
  <si>
    <t xml:space="preserve">Přesun hmot pro povlakové krytiny, výšky do 12 m </t>
  </si>
  <si>
    <t>713</t>
  </si>
  <si>
    <t>Izolace tepelné</t>
  </si>
  <si>
    <t>713 Izolace tepelné</t>
  </si>
  <si>
    <t>713101122R00</t>
  </si>
  <si>
    <t xml:space="preserve">Odstr.tep.izol. stropů,volně,minerál tl.100-200 mm </t>
  </si>
  <si>
    <t>"přístavba - podhled (tl. 150 mm)" :1,1+6,2+14,3+15+15,3</t>
  </si>
  <si>
    <t>713121111R00</t>
  </si>
  <si>
    <t xml:space="preserve">Izolace tepelná podlah na sucho, jednovrstvá </t>
  </si>
  <si>
    <t>P 02, 02' - Přístavba:1,7+4+13,9+7,6+82,7</t>
  </si>
  <si>
    <t>P01 - pův. objekt:(4+1,3+4,9+78)</t>
  </si>
  <si>
    <t>P 03:88,9</t>
  </si>
  <si>
    <t>713134211RO4</t>
  </si>
  <si>
    <t>Montáž parozábrany na stěny s přelepením spojů vč. dod. parotěsné fólie</t>
  </si>
  <si>
    <t>P 07:33,9</t>
  </si>
  <si>
    <t>713141151R00</t>
  </si>
  <si>
    <t xml:space="preserve">Izolace tepelná střech kladená na sucho 1vrstvá </t>
  </si>
  <si>
    <t>SCH.02:2,8*6*2</t>
  </si>
  <si>
    <t>SCH.03:(3,55*1,2+2,1*4,85+10,15*9,3)*2</t>
  </si>
  <si>
    <t>713191100RT9</t>
  </si>
  <si>
    <t>Položení separační fólie včetně dodávky fólie</t>
  </si>
  <si>
    <t>28375705</t>
  </si>
  <si>
    <t>Deska izolační stabilizov. EPS 150  1000 x 500 mm</t>
  </si>
  <si>
    <t>P 02, 02' - Přístavba:0,08*(4+13,9)*1,05+0,16*(1,7+7,6+82,7)*1,05</t>
  </si>
  <si>
    <t>P01 - pův. objekt:(4+1,3+4,9+78)*0,16*1,05</t>
  </si>
  <si>
    <t>SCH 03:(3,55*1,2+2,1*4,85+10,15*9,3)*0,16*1,05</t>
  </si>
  <si>
    <t>631509071</t>
  </si>
  <si>
    <t>Kročejová iz. pro lehké plovoucí podl. , tl. 20 mm</t>
  </si>
  <si>
    <t>P 03:88,9*1,05</t>
  </si>
  <si>
    <t>P 05:176*1,05</t>
  </si>
  <si>
    <t>28375972</t>
  </si>
  <si>
    <t>Deska spádová EPS 150</t>
  </si>
  <si>
    <t>SCH.02:2,8*6*0,05*1,05</t>
  </si>
  <si>
    <t>SCH.03:(3,55*1,2+2,1*4,85+10,15*9,3)*0,12*1,05</t>
  </si>
  <si>
    <t>28376840</t>
  </si>
  <si>
    <t>Deska izolační PIR tl.  60 mm</t>
  </si>
  <si>
    <t>SCH.02:2,8*6*1,05</t>
  </si>
  <si>
    <t>998713202R00</t>
  </si>
  <si>
    <t xml:space="preserve">Přesun hmot pro izolace tepelné, výšky do 12 m </t>
  </si>
  <si>
    <t>720</t>
  </si>
  <si>
    <t>Zdravotechnická instalace</t>
  </si>
  <si>
    <t>720 Zdravotechnická instalace</t>
  </si>
  <si>
    <t>722200010RAA</t>
  </si>
  <si>
    <t>Demontáž potrubí ocelového do DN 50 s vysekáním ze zdi</t>
  </si>
  <si>
    <t>725290020RA0</t>
  </si>
  <si>
    <t xml:space="preserve">Demontáž umyvadla včetně baterie a konzol </t>
  </si>
  <si>
    <t>762</t>
  </si>
  <si>
    <t>Konstrukce tesařské</t>
  </si>
  <si>
    <t>762 Konstrukce tesařské</t>
  </si>
  <si>
    <t>762341811R00</t>
  </si>
  <si>
    <t xml:space="preserve">Demontáž bednění střech rovných z prken hrubých 	</t>
  </si>
  <si>
    <t>"přístavba" 		:12,975*5,8</t>
  </si>
  <si>
    <t>762341911R00</t>
  </si>
  <si>
    <t xml:space="preserve">Vyřezání otvorů střech, v laťování pl. do 1 m2 </t>
  </si>
  <si>
    <t>pro vikýř:2,5*2</t>
  </si>
  <si>
    <t>stř. okna:0,55*0,8*2+0,8*1,2*7+0,45*0,75</t>
  </si>
  <si>
    <t>762522811R00</t>
  </si>
  <si>
    <t xml:space="preserve">Demontáž podlah s polštáři z prken tl. do 32 mm </t>
  </si>
  <si>
    <t>3.NP:3,8+9,8+4,6+1+5,5+14,8+3,3+1+4,8+12,4+7,4+17,4</t>
  </si>
  <si>
    <t>762811811R00</t>
  </si>
  <si>
    <t xml:space="preserve">Demontáž záklopů z hrubých prken tl. do 3,2 cm </t>
  </si>
  <si>
    <t>půda:(4,875*12,435+1,35*4,25+3,06*3,05)</t>
  </si>
  <si>
    <t>762711830R00</t>
  </si>
  <si>
    <t xml:space="preserve">Demontáž vázaných konstrukcí hraněných do 288 cm2 </t>
  </si>
  <si>
    <t>přístavba:12*5,8</t>
  </si>
  <si>
    <t>krov pro vikýř:3*2+2,5</t>
  </si>
  <si>
    <t>762911111R00</t>
  </si>
  <si>
    <t xml:space="preserve">Impregnace řeziva máčením </t>
  </si>
  <si>
    <t>dvojnásobná:(0,36*109,2+0,48*8,69+2)*2</t>
  </si>
  <si>
    <t>763614232RT6</t>
  </si>
  <si>
    <t>M.obl. a podlí z desek nad tl.18 mm, P+D, šroubov. vč. dodávky desky OSB ECO 3N tl. 25 mm</t>
  </si>
  <si>
    <t>P 05:47,2+42</t>
  </si>
  <si>
    <t>44,4+42,4</t>
  </si>
  <si>
    <t>762810110RAB</t>
  </si>
  <si>
    <t>Záklop z hrubých prken na sraz, impregnovaný prkna tloušťky 24 mm</t>
  </si>
  <si>
    <t>762313112R00</t>
  </si>
  <si>
    <t xml:space="preserve">Montáž svorníků, šroubů délky 300 mm </t>
  </si>
  <si>
    <t>3.NP - zesílení trámu:4*3</t>
  </si>
  <si>
    <t>309001290000</t>
  </si>
  <si>
    <t>Svorník  M16x220 mm</t>
  </si>
  <si>
    <t>pro KVH:3*4</t>
  </si>
  <si>
    <t>pro UPE:2*5</t>
  </si>
  <si>
    <t>762342202RTS</t>
  </si>
  <si>
    <t>Vnější distanční latě 60/80 včetně dodávky řeziva</t>
  </si>
  <si>
    <t>762342204RT4</t>
  </si>
  <si>
    <t>Montáž kontralatí přibitím včetně dodávky řeziva, latě 4/6 cm</t>
  </si>
  <si>
    <t>SCH.01.A:293,76</t>
  </si>
  <si>
    <t>762343101R00</t>
  </si>
  <si>
    <t>Montáž roštu pro tepelnou izolaci vč. dod. latě 40/80mm</t>
  </si>
  <si>
    <t>762342206RT4</t>
  </si>
  <si>
    <t>Montáž kontralatí na vruty, s těsnicí páskou včetně dodávky latí 4/6 cm</t>
  </si>
  <si>
    <t>762822110R00</t>
  </si>
  <si>
    <t xml:space="preserve">Montáž stropnic hraněných pl. do 144 cm2 </t>
  </si>
  <si>
    <t>3.NP - zesílení stropu:3,2*2*3</t>
  </si>
  <si>
    <t>762332110RT4</t>
  </si>
  <si>
    <t>Montáž vázaných krovů pravidelných do 120 cm2 včetně dodávky řeziva</t>
  </si>
  <si>
    <t>P7 - kleštiny 40/140:2,6*42</t>
  </si>
  <si>
    <t>762332120RE2</t>
  </si>
  <si>
    <t>Montáž vázaných krovů pravidelných do 224 cm2 včetně dodávky řeziva, hranoly 10/14</t>
  </si>
  <si>
    <t>vikýř:1,615*4+2,5</t>
  </si>
  <si>
    <t>762395000R00</t>
  </si>
  <si>
    <t xml:space="preserve">Spojovací a ochranné prostředky pro střechy </t>
  </si>
  <si>
    <t>109,2*0,04*0,14+9*0,1*0,14</t>
  </si>
  <si>
    <t>762332120R00</t>
  </si>
  <si>
    <t xml:space="preserve">Montáž vázaných krovů pravidelných do 224 cm2 </t>
  </si>
  <si>
    <t>sloupky + bačkory 3.NP:2,7*2+1*2</t>
  </si>
  <si>
    <t>60515805</t>
  </si>
  <si>
    <t>Hranol konstrukční masivní KVH NSi</t>
  </si>
  <si>
    <t>3.NP - zesílení stropu:19,2*0,04*0,18*1,1</t>
  </si>
  <si>
    <t>sloupy:0,14*0,14*2,7*2*1,1</t>
  </si>
  <si>
    <t>bačkory:0,14*0,2*1*2*1,1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</si>
  <si>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</si>
  <si>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</si>
  <si>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</si>
  <si>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</si>
  <si>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</si>
  <si>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764900050RA0</t>
  </si>
  <si>
    <t xml:space="preserve">Demontáž oplechování parapetů </t>
  </si>
  <si>
    <t>764900020RA0</t>
  </si>
  <si>
    <t xml:space="preserve">Demontáž oplechování zdí </t>
  </si>
  <si>
    <t>závětrní lišty, apod.:5,8*2+12,975+9,4</t>
  </si>
  <si>
    <t>764900035RA0</t>
  </si>
  <si>
    <t xml:space="preserve">Demontáž podokapních žlabů půlkruhových </t>
  </si>
  <si>
    <t>pod obložením domu:9,4</t>
  </si>
  <si>
    <t>764900040RA0</t>
  </si>
  <si>
    <t xml:space="preserve">Demontáž odpadních trub </t>
  </si>
  <si>
    <t>764001901</t>
  </si>
  <si>
    <t>Napojení klempířských konstrukcí na stávající délky spoje do 0,5 m</t>
  </si>
  <si>
    <t>764311300RAB</t>
  </si>
  <si>
    <t>Krytina střech z Al plechu vč. poj. vrstvy</t>
  </si>
  <si>
    <t>764352010RAB</t>
  </si>
  <si>
    <t>Žlab z Al plechu podokapní půlkruhový rš 330 mm</t>
  </si>
  <si>
    <t>K1:45</t>
  </si>
  <si>
    <t>K6:11</t>
  </si>
  <si>
    <t>764352010RAA</t>
  </si>
  <si>
    <t>Žlab z Al plechu podokapní půlkruhový pr. 110 mm</t>
  </si>
  <si>
    <t>K2:2,5</t>
  </si>
  <si>
    <t>K7:6</t>
  </si>
  <si>
    <t>764454010RAB</t>
  </si>
  <si>
    <t>Odpadní trouby z Al plechu kruhové průměru 100 mm</t>
  </si>
  <si>
    <t>K3:45</t>
  </si>
  <si>
    <t>K4:2</t>
  </si>
  <si>
    <t>K5:2</t>
  </si>
  <si>
    <t>K8:4</t>
  </si>
  <si>
    <t>764410310RAB</t>
  </si>
  <si>
    <t>Oplechování parapetů z Al plechu rš 330 mm</t>
  </si>
  <si>
    <t>K9:49,5</t>
  </si>
  <si>
    <t>764333300RAA</t>
  </si>
  <si>
    <t>Lemování zdí z Al plechu rš 150 mm</t>
  </si>
  <si>
    <t>K10:3,5</t>
  </si>
  <si>
    <t>764430310RAD</t>
  </si>
  <si>
    <t>Oplechování zdí z Al plechu rš 750 mm</t>
  </si>
  <si>
    <t>K11:32</t>
  </si>
  <si>
    <t>764333300RAB</t>
  </si>
  <si>
    <t>Lemování zdí z Al plechu rš 350 mm</t>
  </si>
  <si>
    <t>K12:13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</si>
  <si>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</si>
  <si>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</si>
  <si>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</si>
  <si>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</si>
  <si>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</si>
  <si>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765332810R00</t>
  </si>
  <si>
    <t xml:space="preserve">Demontáž betonové krytiny, na sucho, do suti </t>
  </si>
  <si>
    <t>stř. okna:0,8*1*2+1*1,5*7+0,7*1</t>
  </si>
  <si>
    <t>765799301R00</t>
  </si>
  <si>
    <t xml:space="preserve">Demontáž podstřešní fólie </t>
  </si>
  <si>
    <t>765131801</t>
  </si>
  <si>
    <t>Demontáž vláknocementové skládané krytiny obložení stěn do suti vč.podkladného roštu</t>
  </si>
  <si>
    <t>9,3*8,54</t>
  </si>
  <si>
    <t>765799310RL2</t>
  </si>
  <si>
    <t>Montáž fólie na krokve přibitím podstřešní difúzní fólie</t>
  </si>
  <si>
    <t>765332611R00</t>
  </si>
  <si>
    <t xml:space="preserve">Tašky odvětrací </t>
  </si>
  <si>
    <t>soubor</t>
  </si>
  <si>
    <t>OS.2:8</t>
  </si>
  <si>
    <t>765312575R00</t>
  </si>
  <si>
    <t xml:space="preserve">Střešní lávka, rošt 400 x 250 mm </t>
  </si>
  <si>
    <t>OS.2:6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</si>
  <si>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</si>
  <si>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</si>
  <si>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</si>
  <si>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</si>
  <si>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</si>
  <si>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766441811U00</t>
  </si>
  <si>
    <t>Demontáž parapetních desek dřevěných nebo plastových šířky do 30 cm délky do 1,0 m</t>
  </si>
  <si>
    <t>766690010RAB</t>
  </si>
  <si>
    <t>Desky parapetní aglomer. dodávka a montáž šířka 30 cm</t>
  </si>
  <si>
    <t>TR.1:14,7+9,1+10,7+9,9+1,1</t>
  </si>
  <si>
    <t>766231111R00</t>
  </si>
  <si>
    <t>Montáž stahovacích půdních schodů vč. dod. 700x1100 mm</t>
  </si>
  <si>
    <t>OS.1:1</t>
  </si>
  <si>
    <t>766-2</t>
  </si>
  <si>
    <t xml:space="preserve">OKNO JEDNOKŘÍDLÉ, 400x600mm </t>
  </si>
  <si>
    <t>F-0.1:1</t>
  </si>
  <si>
    <t>766-2a</t>
  </si>
  <si>
    <t xml:space="preserve">OKNO JEDNOKŘÍDLÉ, 650x600mm </t>
  </si>
  <si>
    <t>F-0.2:1</t>
  </si>
  <si>
    <t>766-2b</t>
  </si>
  <si>
    <t xml:space="preserve">OKNO JEDNOKŘÍDLÉ, 650x350mm </t>
  </si>
  <si>
    <t>F-0.3:1</t>
  </si>
  <si>
    <t>766-2c</t>
  </si>
  <si>
    <t xml:space="preserve">OKNO JEDNOKŘÍDLÉ, 1060x350mm </t>
  </si>
  <si>
    <t>F-0.4:1</t>
  </si>
  <si>
    <t>766-2d</t>
  </si>
  <si>
    <t xml:space="preserve">FRANCOUZSKÉ OKNO DVOUKŘÍDLÉ, 1500x2150mm </t>
  </si>
  <si>
    <t>F-0.5:1</t>
  </si>
  <si>
    <t>F-0.6:1</t>
  </si>
  <si>
    <t>F-0.7:1</t>
  </si>
  <si>
    <t>766-2e</t>
  </si>
  <si>
    <t xml:space="preserve">OKNO JEDNOKŘÍDLÉ, 1200x1500mm </t>
  </si>
  <si>
    <t>F-0.8:1</t>
  </si>
  <si>
    <t>F-0.9:1</t>
  </si>
  <si>
    <t>766-2f</t>
  </si>
  <si>
    <t xml:space="preserve">VCHODOVÉ DVEŘE JEDNOKŘÍDLÉ, 1170x2350mm </t>
  </si>
  <si>
    <t>F-0.10:1</t>
  </si>
  <si>
    <t>766-2g</t>
  </si>
  <si>
    <t xml:space="preserve">FRANCOUZSKÉ OKNO DVOUKŘÍDLÉ, 2000x2100mm </t>
  </si>
  <si>
    <t>F-0.11:1</t>
  </si>
  <si>
    <t>F-0.12:1</t>
  </si>
  <si>
    <t>F-0.13:1</t>
  </si>
  <si>
    <t>766-2h</t>
  </si>
  <si>
    <t xml:space="preserve">OKNO JEDNOKŘÍDLÉ, 1500x550mm </t>
  </si>
  <si>
    <t>F-0.14:1</t>
  </si>
  <si>
    <t>F-0.15:1</t>
  </si>
  <si>
    <t>766-2i</t>
  </si>
  <si>
    <t xml:space="preserve">VCHODOVÉ DVEŘE JEDNOKŘÍDLÉ, 1100x2280mm </t>
  </si>
  <si>
    <t>F-1.1:1</t>
  </si>
  <si>
    <t>766-2j</t>
  </si>
  <si>
    <t xml:space="preserve">OKNO JEDNOKŘÍDLÉ, 750x1550mm </t>
  </si>
  <si>
    <t>F-1.2:1</t>
  </si>
  <si>
    <t>F-2.1:1</t>
  </si>
  <si>
    <t>766-2k</t>
  </si>
  <si>
    <t xml:space="preserve">OKNO JEDNOKŘÍDLÉ, 450x670mm </t>
  </si>
  <si>
    <t>F-1.3:1</t>
  </si>
  <si>
    <t>F-2.2:1</t>
  </si>
  <si>
    <t>F-3.3:1</t>
  </si>
  <si>
    <t>766-2l</t>
  </si>
  <si>
    <t xml:space="preserve">OKNO JEDNOKŘÍDLÉ, 400x1600mm </t>
  </si>
  <si>
    <t>F-1.4:1</t>
  </si>
  <si>
    <t>F-2.3:1</t>
  </si>
  <si>
    <t>766-2m</t>
  </si>
  <si>
    <t xml:space="preserve">OKNO JEDNOKŘÍDLÉ, 1060x1620mm </t>
  </si>
  <si>
    <t>F-1.5:1</t>
  </si>
  <si>
    <t>F-1.6:1</t>
  </si>
  <si>
    <t>F-1.7:1</t>
  </si>
  <si>
    <t>F-1.8:1</t>
  </si>
  <si>
    <t>F-1.9:1</t>
  </si>
  <si>
    <t>F-2.4:1</t>
  </si>
  <si>
    <t>F-2.5:1</t>
  </si>
  <si>
    <t>F-2.6:1</t>
  </si>
  <si>
    <t>F-2.7:1</t>
  </si>
  <si>
    <t>F-2.8:1</t>
  </si>
  <si>
    <t>F-2.9:1</t>
  </si>
  <si>
    <t>F-2.10:1</t>
  </si>
  <si>
    <t>F-2.11:1</t>
  </si>
  <si>
    <t>766-2n</t>
  </si>
  <si>
    <t xml:space="preserve">OKNO JEDNOKŘÍDLÉ, 1060x1760mm </t>
  </si>
  <si>
    <t>F-1.10:1</t>
  </si>
  <si>
    <t>F-1.11:1</t>
  </si>
  <si>
    <t>766-2o</t>
  </si>
  <si>
    <t xml:space="preserve">OKNO JEDNOKŘÍDLÉ, 520x1350mm </t>
  </si>
  <si>
    <t>F-2.12:1</t>
  </si>
  <si>
    <t>766-2p</t>
  </si>
  <si>
    <t xml:space="preserve">OKNO JEDNOKŘÍDLÉ, 750x1060mm </t>
  </si>
  <si>
    <t>F-3.1:1</t>
  </si>
  <si>
    <t>F-3.2:1</t>
  </si>
  <si>
    <t>766-2q</t>
  </si>
  <si>
    <t xml:space="preserve">OKNO JEDNOKŘÍDLÉ, 400x1000mm </t>
  </si>
  <si>
    <t>F-3.4:1</t>
  </si>
  <si>
    <t>F-3.5:1</t>
  </si>
  <si>
    <t>766-2r</t>
  </si>
  <si>
    <t xml:space="preserve">OKNO JEDNOKŘÍDLÉ, 1040x1600mm </t>
  </si>
  <si>
    <t>F-3.6:1</t>
  </si>
  <si>
    <t>F-3.7:1</t>
  </si>
  <si>
    <t>766-2s</t>
  </si>
  <si>
    <t xml:space="preserve">OKNO JEDNOKŘÍDLÉ, 980x1450mm </t>
  </si>
  <si>
    <t>F-3.8:1</t>
  </si>
  <si>
    <t>F-3.9:1</t>
  </si>
  <si>
    <t>F-3.10:1</t>
  </si>
  <si>
    <t>766-2t</t>
  </si>
  <si>
    <t xml:space="preserve">OKNO JEDNOKŘÍDLÉ, 1060x1600mm </t>
  </si>
  <si>
    <t>F-3.11:1</t>
  </si>
  <si>
    <t>F-3.12:1</t>
  </si>
  <si>
    <t>766-2u</t>
  </si>
  <si>
    <t xml:space="preserve">OKNO JEDNOKŘÍDLÉ, 520x1080mm </t>
  </si>
  <si>
    <t>F-4.1:1</t>
  </si>
  <si>
    <t>F-4.2:1</t>
  </si>
  <si>
    <t>766620050RA0</t>
  </si>
  <si>
    <t>Okno střešní Velux 55 x 78 cm vč. lemování</t>
  </si>
  <si>
    <t>F-5.1:1</t>
  </si>
  <si>
    <t>F-5.8:1</t>
  </si>
  <si>
    <t>766620052RA0</t>
  </si>
  <si>
    <t>Okno střešní Velux 78 x 118 cm vč. lemování</t>
  </si>
  <si>
    <t>F-5.2:1</t>
  </si>
  <si>
    <t>F-5.3:1</t>
  </si>
  <si>
    <t>F-5.4:1</t>
  </si>
  <si>
    <t>F-5.5:1</t>
  </si>
  <si>
    <t>F-5.6:1</t>
  </si>
  <si>
    <t>F-5.7:1</t>
  </si>
  <si>
    <t>F-5.9:1</t>
  </si>
  <si>
    <t>766-3</t>
  </si>
  <si>
    <t xml:space="preserve">VÝLEZ STŘEŠNÍ, 450x730 </t>
  </si>
  <si>
    <t>F-5.10:1</t>
  </si>
  <si>
    <t>766-4</t>
  </si>
  <si>
    <t>Dveře 1kř. 900x1970mm, plné EW30DP3</t>
  </si>
  <si>
    <t>766-4a</t>
  </si>
  <si>
    <t>Dveře 1kř. 700x1970mm, plné dle popisu v PD</t>
  </si>
  <si>
    <t>766-4b</t>
  </si>
  <si>
    <t>Dveře 1kř. 700x1970mm, částečně prosklené dle popisu v PD</t>
  </si>
  <si>
    <t>766-4c</t>
  </si>
  <si>
    <t>Dveře 1kř. 800x1970mm, částečně prosklené dle popisu v PD</t>
  </si>
  <si>
    <t>766-4d</t>
  </si>
  <si>
    <t>Dveře 1kř. 800x1970mm, plné dle popisu v PD</t>
  </si>
  <si>
    <t>766-4e</t>
  </si>
  <si>
    <t>Dveře 1kř. 800x1970mm, plné EW30DP3</t>
  </si>
  <si>
    <t>766-4f</t>
  </si>
  <si>
    <t>Dveře 1kř. 600x1970mm, plné dle popisu v PD</t>
  </si>
  <si>
    <t>766-4g</t>
  </si>
  <si>
    <t>Dveře 1kř. 700x1970mm, plné EW30DP3</t>
  </si>
  <si>
    <t>766-4h</t>
  </si>
  <si>
    <t xml:space="preserve">Dveře 1kř.plné atypické, 700 x 1700-1970mm </t>
  </si>
  <si>
    <t>D4.4:1</t>
  </si>
  <si>
    <t>766-5</t>
  </si>
  <si>
    <t xml:space="preserve">Kuchyňská linka 4,1bm, vč.integrovaných spotřebičů </t>
  </si>
  <si>
    <t>kpl</t>
  </si>
  <si>
    <t>TR.2:1</t>
  </si>
  <si>
    <t>766-5a</t>
  </si>
  <si>
    <t xml:space="preserve">Kuchyňská linka 4,0bm, vč.integrovaných spotřebičů </t>
  </si>
  <si>
    <t>TR.3:1</t>
  </si>
  <si>
    <t>766-5b</t>
  </si>
  <si>
    <t xml:space="preserve">Kuchyňská linka 5,6bm, vč.integrovaných spotřebičů </t>
  </si>
  <si>
    <t>TR.4:1</t>
  </si>
  <si>
    <t>TR.5:1</t>
  </si>
  <si>
    <t>766-5c</t>
  </si>
  <si>
    <t xml:space="preserve">Kuchyňská linka 4,6bm, vč.integrovaných spotřebičů </t>
  </si>
  <si>
    <t>TR.6:1</t>
  </si>
  <si>
    <t>766-5d</t>
  </si>
  <si>
    <t xml:space="preserve">Kuchyňská linka 4,9bm, vč.integrovaných spotřebičů </t>
  </si>
  <si>
    <t>TR.7:1</t>
  </si>
  <si>
    <t xml:space="preserve">Kuchyňská linka 3,8bm, vč.integrovaných spotřebičů </t>
  </si>
  <si>
    <t>TR.8:1</t>
  </si>
  <si>
    <t>766-5e</t>
  </si>
  <si>
    <t xml:space="preserve">Kuchyňská linka 3,0bm, vč.integrovaných spotřebičů </t>
  </si>
  <si>
    <t>TR.9:1</t>
  </si>
  <si>
    <t>766-1</t>
  </si>
  <si>
    <t xml:space="preserve">Demontáž dř. sch. do 4.NP, vč. likvidace 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</si>
  <si>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</si>
  <si>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</si>
  <si>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</si>
  <si>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</si>
  <si>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</si>
  <si>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767-1</t>
  </si>
  <si>
    <t xml:space="preserve">Madlo hlavního schodiště </t>
  </si>
  <si>
    <t>Z.1:22,8</t>
  </si>
  <si>
    <t>767-2</t>
  </si>
  <si>
    <t xml:space="preserve">Zábradlí hlavního schodiště </t>
  </si>
  <si>
    <t>Z.2:9,8</t>
  </si>
  <si>
    <t>Z.3:5,5</t>
  </si>
  <si>
    <t>767-3</t>
  </si>
  <si>
    <t xml:space="preserve">Markýza nad stupem 1,6x0,9m </t>
  </si>
  <si>
    <t>Z.8:1</t>
  </si>
  <si>
    <t>Z.9:1</t>
  </si>
  <si>
    <t>767990010RAD</t>
  </si>
  <si>
    <t>Atypické ocelové konstrukce 50 - 100 kg/kus</t>
  </si>
  <si>
    <t>kg</t>
  </si>
  <si>
    <t>1.PP - OK 0.14:2,34*4*12,8+3*4</t>
  </si>
  <si>
    <t>OK 1.7:2,3*2*12,8+3*2</t>
  </si>
  <si>
    <t>OK 2.8:2,15*2*12,8+3*2</t>
  </si>
  <si>
    <t>OK 3.6:2,15*12,8*2+3*2</t>
  </si>
  <si>
    <t>OK 3.7, 3.8:(8+1,5)*10,9</t>
  </si>
  <si>
    <t>OK 4.3 - 4.6:(2,8*3+5)*10,9</t>
  </si>
  <si>
    <t>L150/150/10 - pro osaz strop. panelů:23,1*(5,1+1,7+1,2+3,8*2)</t>
  </si>
  <si>
    <t>998767202R00</t>
  </si>
  <si>
    <t xml:space="preserve">Přesun hmot pro zámečnické konstr., výšky do 12 m </t>
  </si>
  <si>
    <t>771</t>
  </si>
  <si>
    <t>Podlahy z dlaždic a obklady</t>
  </si>
  <si>
    <t>771 Podlahy z dlaždic a obklady</t>
  </si>
  <si>
    <t>771575109RT2</t>
  </si>
  <si>
    <t>Montáž podlah keram.,hladké, tmel, 30x30 cm lepidlo, spár. hmota</t>
  </si>
  <si>
    <t>1.PP:40,1</t>
  </si>
  <si>
    <t>3,6+3,7+6,2+4,4+2,3+4,6</t>
  </si>
  <si>
    <t>7,2+5,4+4,5+4,7</t>
  </si>
  <si>
    <t>1.NP:14,4</t>
  </si>
  <si>
    <t>3,3+1+9,1+4,1+1,7</t>
  </si>
  <si>
    <t>2.NP:3,9+3,9+1+9,1</t>
  </si>
  <si>
    <t>4,4+1,2+6,3+3,9</t>
  </si>
  <si>
    <t>3.NP:1,6</t>
  </si>
  <si>
    <t>3,4+3,8+1+7,6</t>
  </si>
  <si>
    <t>4,5+1,1+4,3+5,2</t>
  </si>
  <si>
    <t>podkr.:6,5</t>
  </si>
  <si>
    <t>4,5</t>
  </si>
  <si>
    <t>59764203</t>
  </si>
  <si>
    <t>Dlažba slinutá matná 300x300x9 mm</t>
  </si>
  <si>
    <t>197,5*1,05</t>
  </si>
  <si>
    <t>998771202R00</t>
  </si>
  <si>
    <t xml:space="preserve">Přesun hmot pro podlahy z dlaždic, výšky do 12 m </t>
  </si>
  <si>
    <t>773</t>
  </si>
  <si>
    <t>Podlahy teracové</t>
  </si>
  <si>
    <t>773 Podlahy teracové</t>
  </si>
  <si>
    <t>77390111</t>
  </si>
  <si>
    <t xml:space="preserve">Čištění a vyspravení povrchu litého teraca </t>
  </si>
  <si>
    <t>998773202R00</t>
  </si>
  <si>
    <t xml:space="preserve">Přesun hmot pro podlahy teracové, výšky do 12 m </t>
  </si>
  <si>
    <t>775</t>
  </si>
  <si>
    <t>Podlahy vlysové a parketové</t>
  </si>
  <si>
    <t>775 Podlahy vlysové a parketové</t>
  </si>
  <si>
    <t>775540020RAK</t>
  </si>
  <si>
    <t>Podlahy lamelové - laminát, zámkový spoj tl. 8 mm, vč. podkladu</t>
  </si>
  <si>
    <t>1.PP:18,3+13,2+18,9+7,5</t>
  </si>
  <si>
    <t>21,3+5,4+10,5+9,9+9,1</t>
  </si>
  <si>
    <t>1.NP:18,8+9,6+9,6+9,2+8,1</t>
  </si>
  <si>
    <t>2.NP:17,2+12,1</t>
  </si>
  <si>
    <t>16+9+1,2</t>
  </si>
  <si>
    <t>3.NP:17,2+11,4</t>
  </si>
  <si>
    <t>16,6+9,7+1</t>
  </si>
  <si>
    <t>podkroví:6,8+17,2+15,6+16,9</t>
  </si>
  <si>
    <t>781</t>
  </si>
  <si>
    <t>Obklady keramické</t>
  </si>
  <si>
    <t>781 Obklady keramické</t>
  </si>
  <si>
    <t>781475116RT1</t>
  </si>
  <si>
    <t>Obklad vnitřní stěn keramický, do tmele, 30x30 cm vč. lep. a spár. hm.</t>
  </si>
  <si>
    <t>1.PP - B2:2,35*(2,63*2+1,69*2+2,15*2+2,6*2)-0,7*2*2+0,35*(0,7+2*2)</t>
  </si>
  <si>
    <t>1.NP:2,4*(2,6*2+1,86*2+1,66*2+1,2*2)+0,6*(4,05+2,165)-0,7*2*2</t>
  </si>
  <si>
    <t>2.NP:2,4*(2,28*2+2,395*2+1,225*2+0,9*2+2,33*2+1,6*2)-0,7*2*3</t>
  </si>
  <si>
    <t>0,6*(4,05+2,165)</t>
  </si>
  <si>
    <t>3.NP:2,4*(2,355*2+2,28*2+1,2*2+0,9*2+2,465+1,5)+1,8*(2,15+1)</t>
  </si>
  <si>
    <t>1*(2,2+0,54)+0,6*(2,165+2)-0,7*2*3</t>
  </si>
  <si>
    <t>podkroví:2,3*2,73+1,6*1,87*2+0,8*1,95+0,6*(0,6+3)-0,7*2</t>
  </si>
  <si>
    <t>597813655</t>
  </si>
  <si>
    <t>Obkládačka mat</t>
  </si>
  <si>
    <t>225,991*1,05</t>
  </si>
  <si>
    <t>998781202R00</t>
  </si>
  <si>
    <t xml:space="preserve">Přesun hmot pro obklady keramické, výšky do 12 m </t>
  </si>
  <si>
    <t>781-1</t>
  </si>
  <si>
    <t xml:space="preserve">Revizní dvířka </t>
  </si>
  <si>
    <t>OS.5:8</t>
  </si>
  <si>
    <t>784</t>
  </si>
  <si>
    <t>Malby</t>
  </si>
  <si>
    <t>784 Malby</t>
  </si>
  <si>
    <t>784450010RAB</t>
  </si>
  <si>
    <t>Malba z malíř. směsí jednobarevná s bílým stropem dvojnásobná v. penetrace</t>
  </si>
  <si>
    <t>67,3*2</t>
  </si>
  <si>
    <t>M22</t>
  </si>
  <si>
    <t>Montáž sdělovací a zabezp. techniky</t>
  </si>
  <si>
    <t>M22 Montáž sdělovací a zabezp. techniky</t>
  </si>
  <si>
    <t>220-1</t>
  </si>
  <si>
    <t xml:space="preserve">Zařízení autonomní detekce a signalizace </t>
  </si>
  <si>
    <t>OS.4:8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</si>
  <si>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</si>
  <si>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</si>
  <si>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</si>
  <si>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</si>
  <si>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</si>
  <si>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</si>
  <si>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</si>
  <si>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</si>
  <si>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</si>
  <si>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</si>
  <si>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</si>
  <si>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</si>
  <si>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</si>
  <si>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</si>
  <si>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</si>
  <si>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979999999R00</t>
  </si>
  <si>
    <t xml:space="preserve">Poplatek za skládku 10 % příměsí </t>
  </si>
  <si>
    <t>Zařízení staveniště</t>
  </si>
  <si>
    <t>Dokumentace skutečného provedení</t>
  </si>
  <si>
    <t>Geodetické zaměření</t>
  </si>
  <si>
    <t>1 Liberec - Americká 742/60 - stav. část</t>
  </si>
  <si>
    <t>Liberec - Americká - ZTI</t>
  </si>
  <si>
    <t>721</t>
  </si>
  <si>
    <t xml:space="preserve"> Zdravotechnika - vnitřní kanalizace</t>
  </si>
  <si>
    <t>721  Zdravotechnika - vnitřní kanalizace</t>
  </si>
  <si>
    <t>721173401</t>
  </si>
  <si>
    <t>Potrubí kanalizační plastové svodné systém DN 100 (např. KG)</t>
  </si>
  <si>
    <t>721173402</t>
  </si>
  <si>
    <t>Potrubí kanalizační plastové svodné systém DN 125 (např. KG)</t>
  </si>
  <si>
    <t>721173403</t>
  </si>
  <si>
    <t>Potrubí kanalizační plastové svodné systém DN 150 (např. KG)</t>
  </si>
  <si>
    <t>721174043</t>
  </si>
  <si>
    <t>Potrubí kanalizační z PP připojovací systém DN 50 (např. HT)</t>
  </si>
  <si>
    <t>721174044</t>
  </si>
  <si>
    <t>Potrubí kanalizační z PP připojovací systém DN 70 (např. HT)</t>
  </si>
  <si>
    <t>721174025</t>
  </si>
  <si>
    <t>Potrubí kanalizační z PP odpadní systém DN 100 (např. HT)</t>
  </si>
  <si>
    <t>721174026</t>
  </si>
  <si>
    <t>Potrubí kanalizační z PP odpadní systém DN 125 (např. HT)</t>
  </si>
  <si>
    <t>721174054</t>
  </si>
  <si>
    <t>Potrubí kanalizační z PP dešťové systém DN 70 (např. HT)</t>
  </si>
  <si>
    <t>721173315</t>
  </si>
  <si>
    <t>Potrubí kanalizační plastové dešťové systém DN 110 (např. KG)</t>
  </si>
  <si>
    <t>721173316</t>
  </si>
  <si>
    <t>Potrubí kanalizační plastové dešťové systém DN 125 (např. KG)</t>
  </si>
  <si>
    <t>286156020</t>
  </si>
  <si>
    <t xml:space="preserve">čistící tvarovka DN 75 </t>
  </si>
  <si>
    <t>286156030</t>
  </si>
  <si>
    <t xml:space="preserve">čistící tvarovka DN 100 </t>
  </si>
  <si>
    <t>286156040</t>
  </si>
  <si>
    <t xml:space="preserve">čistící tvarovka DN 125 </t>
  </si>
  <si>
    <t>725980123</t>
  </si>
  <si>
    <t xml:space="preserve">Dvířka 30/30 </t>
  </si>
  <si>
    <t>721194105</t>
  </si>
  <si>
    <t xml:space="preserve">Vyvedení a upevnění odpadních výpustek DN 50 </t>
  </si>
  <si>
    <t>721194109</t>
  </si>
  <si>
    <t xml:space="preserve">Vyvedení a upevnění odpadních výpustek DN 100 </t>
  </si>
  <si>
    <t>877265261</t>
  </si>
  <si>
    <t>Montáž dvorní vpusti z tvrdého PVC-systém DN 100 (např. KG)</t>
  </si>
  <si>
    <t>72117002174R</t>
  </si>
  <si>
    <t xml:space="preserve">Venkovní vpusť DN 110 (např. SVPGA00) </t>
  </si>
  <si>
    <t>721211913</t>
  </si>
  <si>
    <t xml:space="preserve">Montáž vpustí podlahových DN 110 </t>
  </si>
  <si>
    <t>72117002174</t>
  </si>
  <si>
    <t>Podlahová vpust DN50/75/110 se svislým odtokem, s pevnou izolační přírubou, ZU standard, ne (např. H</t>
  </si>
  <si>
    <t>721242115</t>
  </si>
  <si>
    <t>Lapač střešních splavenin z PP se zápachovou klapkou a lapacím košem DN 110</t>
  </si>
  <si>
    <t>721273153</t>
  </si>
  <si>
    <t xml:space="preserve">Hlavice ventilační polypropylen PP DN 110 </t>
  </si>
  <si>
    <t>721274103</t>
  </si>
  <si>
    <t>Přivzdušňovací ventil venkovní odpadních potrubí DN 110</t>
  </si>
  <si>
    <t>725869218</t>
  </si>
  <si>
    <t xml:space="preserve">Montáž zápachových uzávěrek U-sifonů </t>
  </si>
  <si>
    <t>72117001067</t>
  </si>
  <si>
    <t>Kalich pro úkapy DN32 se zápachovou uzávěrkou a přídavnou mechanickou uzávěrkou - kuličkou pr (nap</t>
  </si>
  <si>
    <t>72117001610</t>
  </si>
  <si>
    <t>Vodní ZU pro odvod kondenzátu DN40 s připojením DN32 popř. d 12-18 mm, s přídavnou mechanic (např.</t>
  </si>
  <si>
    <t>721226512</t>
  </si>
  <si>
    <t xml:space="preserve">Montáž zápachové uzávěrky pro pračku - podomítkové </t>
  </si>
  <si>
    <t>72117001720</t>
  </si>
  <si>
    <t>Podomítková vodní zápachová uzávěrka DN40/50 pro pračky a myčky s přivzdušňovacím ventilem (např. H</t>
  </si>
  <si>
    <t>935932214</t>
  </si>
  <si>
    <t>Odvodňovací plastový žlab pro zatížení B125 vnitřní š 150 mm s roštem mřížkovým z Pz oceli</t>
  </si>
  <si>
    <t>894215111</t>
  </si>
  <si>
    <t>Šachtice domovní kanalizační obestavěný prostor do 1,3 m3 se stěnami z betonu s litinovým poklopem</t>
  </si>
  <si>
    <t>64240000R1</t>
  </si>
  <si>
    <t xml:space="preserve">Osazení čerpací šachty </t>
  </si>
  <si>
    <t>642400000R1</t>
  </si>
  <si>
    <t xml:space="preserve">Čerpací šachta - odhad ceny </t>
  </si>
  <si>
    <t>721290111</t>
  </si>
  <si>
    <t>Zkouška těsnosti potrubí kanalizace vodou do DN 125</t>
  </si>
  <si>
    <t>721290112</t>
  </si>
  <si>
    <t>Zkouška těsnosti potrubí kanalizace vodou do DN 200</t>
  </si>
  <si>
    <t>998721103</t>
  </si>
  <si>
    <t>Přesun hmot tonážní pro vnitřní kanalizace v objektech v do 24 m</t>
  </si>
  <si>
    <t>722</t>
  </si>
  <si>
    <t>Zdravotechnika - vnitřní vodovod</t>
  </si>
  <si>
    <t>722 Zdravotechnika - vnitřní vodovod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</si>
  <si>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</si>
  <si>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</si>
  <si>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</si>
  <si>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</si>
  <si>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</si>
  <si>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</si>
  <si>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</si>
  <si>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</si>
  <si>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</si>
  <si>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</si>
  <si>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722290226</t>
  </si>
  <si>
    <t>Zkouška těsnosti vodovodního potrubí závitového do DN 50</t>
  </si>
  <si>
    <t>722290234</t>
  </si>
  <si>
    <t xml:space="preserve">Proplach a dezinfekce vodovodního potrubí do DN 80 </t>
  </si>
  <si>
    <t>713463121</t>
  </si>
  <si>
    <t>Montáž izolace tepelné potrubí potrubními pouzdry bez úpravy uchycenými sponami 1x</t>
  </si>
  <si>
    <t>000927157</t>
  </si>
  <si>
    <t xml:space="preserve">Izolace - tl. 13 mm,    d 22 mm (např. Tubolit) </t>
  </si>
  <si>
    <t>000927159</t>
  </si>
  <si>
    <t xml:space="preserve">Izolace - tl. 13 mm,    d 28 mm (např. Tubolit) </t>
  </si>
  <si>
    <t>713463131</t>
  </si>
  <si>
    <t>Montáž izolace tepelné potrubí potrubními pouzdry bez úpravy slepenými 1x tl izolace do 25 mm</t>
  </si>
  <si>
    <t>000927048</t>
  </si>
  <si>
    <t>Izolace - Tl. 13 mm,    d 28 mm (např. AC Armaflex)</t>
  </si>
  <si>
    <t>000927049</t>
  </si>
  <si>
    <t>Izolace - Tl. 13 mm,    d 35 mm (např. AC Armaflex)</t>
  </si>
  <si>
    <t>000927050</t>
  </si>
  <si>
    <t>Izolace - Tl. 13 mm,    d 42 mm (např. AC Armaflex)</t>
  </si>
  <si>
    <t>000927052</t>
  </si>
  <si>
    <t>Izolace - Tl. 13 mm,    d 54 mm (např. AC Armaflex)</t>
  </si>
  <si>
    <t>722190401</t>
  </si>
  <si>
    <t xml:space="preserve">Vyvedení a upevnění výpustku do DN 25 </t>
  </si>
  <si>
    <t>722220111</t>
  </si>
  <si>
    <t>Nástěnka pro výtokový ventil G 1/2 s jedním závitem</t>
  </si>
  <si>
    <t>722220121</t>
  </si>
  <si>
    <t xml:space="preserve">Nástěnka pro baterii G 1/2 s jedním závitem </t>
  </si>
  <si>
    <t>pár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</si>
  <si>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</si>
  <si>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</si>
  <si>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</si>
  <si>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</si>
  <si>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</si>
  <si>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</si>
  <si>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</si>
  <si>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</si>
  <si>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722224152</t>
  </si>
  <si>
    <t>Kulový kohout zahradní s vnějším závitem a páčkou PN 15, T 120 °C G 1/2 - 3/4'</t>
  </si>
  <si>
    <t>722231252</t>
  </si>
  <si>
    <t xml:space="preserve">Ventil pojistný mosazný G 3/4 , 0-1MPa </t>
  </si>
  <si>
    <t>732331613</t>
  </si>
  <si>
    <t>Nádoba tlaková expanzní s membránou závitové připojení PN 0,6 o objemu 18 litrů (Refix DD 18/10</t>
  </si>
  <si>
    <t>732421213</t>
  </si>
  <si>
    <t>Čerpadlo teplovodní mokroběžné závitové cirkulační DN 25 výtlak do 6,0 m průtok 3,0 m3/h pro TUV</t>
  </si>
  <si>
    <t>722224152R1</t>
  </si>
  <si>
    <t xml:space="preserve">Ventil cirkulační Kemper Multi-therm 3/4' </t>
  </si>
  <si>
    <t>722224152R2</t>
  </si>
  <si>
    <t xml:space="preserve">Armatura venkovní nezámrzná Kemper Frosti 1/2' </t>
  </si>
  <si>
    <t>722231072</t>
  </si>
  <si>
    <t xml:space="preserve">Ventil zpětný G 1/2 PN 10 do 110°C se dvěma závity </t>
  </si>
  <si>
    <t>722231073</t>
  </si>
  <si>
    <t xml:space="preserve">Ventil zpětný G 3/4 PN 10 do 110°C se dvěma závity </t>
  </si>
  <si>
    <t>722231075</t>
  </si>
  <si>
    <t>Ventil zpětný G 1 1/4 PN 10 do 110°C se dvěma závity</t>
  </si>
  <si>
    <t>722270103</t>
  </si>
  <si>
    <t xml:space="preserve">Sestava vodoměrová závitová G 5/4 </t>
  </si>
  <si>
    <t>722262302</t>
  </si>
  <si>
    <t>Vodoměr závitový vícevtokový mokroběžný do 40 °C G 1 x 150 mm Qn 6 vertikální</t>
  </si>
  <si>
    <t>722262222</t>
  </si>
  <si>
    <t>Vodoměr závitový jednovtokový suchoběžný do 40 °C G 1/2 x 110 mm Qn 1,5 m3/s horizontální</t>
  </si>
  <si>
    <t>723150368</t>
  </si>
  <si>
    <t xml:space="preserve">Chránička D 76x3,2 mm </t>
  </si>
  <si>
    <t>722173917R1</t>
  </si>
  <si>
    <t xml:space="preserve">Napojení na stávající vodovodní přípojku </t>
  </si>
  <si>
    <t>1000000R1</t>
  </si>
  <si>
    <t xml:space="preserve">Označení potrubí štítky,šipky </t>
  </si>
  <si>
    <t>998722103</t>
  </si>
  <si>
    <t>Přesun hmot tonážní tonážní pro vnitřní vodovod v objektech v do 24 m</t>
  </si>
  <si>
    <t>725</t>
  </si>
  <si>
    <t>Zdravotechnika - zařizovací předměty</t>
  </si>
  <si>
    <t>725 Zdravotechnika - zařizovací předměty</t>
  </si>
  <si>
    <t>725119123</t>
  </si>
  <si>
    <t xml:space="preserve">Montáž klozetových mís závěsných </t>
  </si>
  <si>
    <t>642401600R1</t>
  </si>
  <si>
    <t>WC závěsné odpad vodorovný hluboké splachování bílá (např. Jika Lyra plus)</t>
  </si>
  <si>
    <t>642401600R2</t>
  </si>
  <si>
    <t>Sedátko WC duraplastové pro závěs WC antibakteriální  bílá (např. Jika Lyra plus)</t>
  </si>
  <si>
    <t>726111031</t>
  </si>
  <si>
    <t xml:space="preserve">Montáž předstěnového systému </t>
  </si>
  <si>
    <t>642401600R3</t>
  </si>
  <si>
    <t>Předstěnový systém pro závěsné WC (např. Geberit Kombifix)</t>
  </si>
  <si>
    <t>642401600R4</t>
  </si>
  <si>
    <t xml:space="preserve">tlačítko ovládací (např. Geberit Sigma01 BÍLÁ) </t>
  </si>
  <si>
    <t>642401600R5</t>
  </si>
  <si>
    <t xml:space="preserve">tlumící vložka k závěsnému wc </t>
  </si>
  <si>
    <t>725219102</t>
  </si>
  <si>
    <t xml:space="preserve">Montáž umyvadla připevněného na šrouby do zdiva </t>
  </si>
  <si>
    <t>642401600R6</t>
  </si>
  <si>
    <t>Umyvadlo klasické s otvorem 55 cm bílá (např. Jika Lyra plus)</t>
  </si>
  <si>
    <t>642401600R7</t>
  </si>
  <si>
    <t>Sifon umyvadlový , mosazný lahvový 5/4',32 mm chrom</t>
  </si>
  <si>
    <t>725829131</t>
  </si>
  <si>
    <t>Montáž baterie umyvadlové stojánkové G 1/2 ostatní typ</t>
  </si>
  <si>
    <t>642401600R8</t>
  </si>
  <si>
    <t>Baterie umyvadlová stojánková páková chrom (např. Raf Polar)</t>
  </si>
  <si>
    <t>642401600R9</t>
  </si>
  <si>
    <t>Umývátko klasické s otvorem 45 cm bílá (např. Jika Lyra plus)</t>
  </si>
  <si>
    <t>Baterie umyvadlová stojánková páková chrom (např. RAF Polar)</t>
  </si>
  <si>
    <t>725249101</t>
  </si>
  <si>
    <t xml:space="preserve">Montáž vaničky sprchové </t>
  </si>
  <si>
    <t>642401600R10</t>
  </si>
  <si>
    <t>Vanička akrylátová 80x80 čtvrtkruh vč. Sifonu (např.Ravak Ronda)</t>
  </si>
  <si>
    <t>725249103</t>
  </si>
  <si>
    <t xml:space="preserve">Montáž koutu sprchového </t>
  </si>
  <si>
    <t>642401600R11</t>
  </si>
  <si>
    <t xml:space="preserve">Sprchový kout, čtvrtkruh 80 (např.Ravak Supernova) </t>
  </si>
  <si>
    <t>725849412</t>
  </si>
  <si>
    <t>Montáž baterie sprchové nástěnné s pevnou výškou sprchy</t>
  </si>
  <si>
    <t>642401600R12</t>
  </si>
  <si>
    <t xml:space="preserve">Baterie sprchová nástěnná (např. Raf Polar) </t>
  </si>
  <si>
    <t>725319111</t>
  </si>
  <si>
    <t xml:space="preserve">Montáž dřezu ostatních typů </t>
  </si>
  <si>
    <t>642401600R13</t>
  </si>
  <si>
    <t xml:space="preserve">Dřez nerez 50x45 (např. Norma) </t>
  </si>
  <si>
    <t>642401600R14</t>
  </si>
  <si>
    <t xml:space="preserve">Sifon dřezový 5/4' s přípojením pro myčku </t>
  </si>
  <si>
    <t>725829101</t>
  </si>
  <si>
    <t xml:space="preserve">Montáž baterie nástěnné dřezové pákové a klasické </t>
  </si>
  <si>
    <t>642401600R15</t>
  </si>
  <si>
    <t>Baterie dřezová nástěnná páková 150 mm, chrom (např. RAF Polar 150 mm)</t>
  </si>
  <si>
    <t>725339111</t>
  </si>
  <si>
    <t xml:space="preserve">Montáž výlevky </t>
  </si>
  <si>
    <t>642401600R16</t>
  </si>
  <si>
    <t>Výlevka keramická s plast. mřížkou  bílá (např. Jika Mira)</t>
  </si>
  <si>
    <t>725813111</t>
  </si>
  <si>
    <t>Ventil rohový bez připojovací trubičky nebo flexi hadičky G 1/2</t>
  </si>
  <si>
    <t>725813112</t>
  </si>
  <si>
    <t xml:space="preserve">Ventil rohový pračkový G 3/4 </t>
  </si>
  <si>
    <t>998725103</t>
  </si>
  <si>
    <t>Přesun hmot tonážní pro zařizovací předměty v objektech v do 24 m</t>
  </si>
  <si>
    <t>725R</t>
  </si>
  <si>
    <t>Ostatní</t>
  </si>
  <si>
    <t>725R Ostatní</t>
  </si>
  <si>
    <t>962032253R1</t>
  </si>
  <si>
    <t xml:space="preserve">Stavební přípomoce </t>
  </si>
  <si>
    <t>hod</t>
  </si>
  <si>
    <t>962032000R2</t>
  </si>
  <si>
    <t xml:space="preserve">Výkop rýh pro ZTI, vč. odv. Zeminy </t>
  </si>
  <si>
    <t>962032253R2</t>
  </si>
  <si>
    <t xml:space="preserve">Obsyp potrubí </t>
  </si>
  <si>
    <t>2 Liberec - Americká - ZTI</t>
  </si>
  <si>
    <t>Liberec - Americká 742/60 - Plyn</t>
  </si>
  <si>
    <t>723</t>
  </si>
  <si>
    <t>Zdravotechnika - vnitřní plynovod</t>
  </si>
  <si>
    <t>723 Zdravotechnika - vnitřní plynovod</t>
  </si>
  <si>
    <t>723111205U00</t>
  </si>
  <si>
    <t>Potrubí ocelové závitové černé bezešvé svařované běžné DN 32</t>
  </si>
  <si>
    <t>723111206U00</t>
  </si>
  <si>
    <t>Potrubí ocelové závitové černé bezešvé svařované běžné DN 40</t>
  </si>
  <si>
    <t>723170114R2</t>
  </si>
  <si>
    <t>Potrubí plynové plastové Pe 100, PN 0,4 MPa, D 50 mm spojované elektrotvarovkami (např. Robustpipe)</t>
  </si>
  <si>
    <t>723150368R00</t>
  </si>
  <si>
    <t>783425413U00</t>
  </si>
  <si>
    <t>Nátěry syntetické potrubí do DN 50  2x antikorozní , 1x základní, 1x email</t>
  </si>
  <si>
    <t>733190108R00</t>
  </si>
  <si>
    <t xml:space="preserve">Zkouška těsnosti potrubí ocelové závitové do DN 50 </t>
  </si>
  <si>
    <t>723160334R2</t>
  </si>
  <si>
    <t xml:space="preserve">Přechodka Tezap Pe/Oc d 40/ DN 32 </t>
  </si>
  <si>
    <t>723160334R1</t>
  </si>
  <si>
    <t xml:space="preserve">Přechodka Isiflo Pe/Oc d 25/ DN 20 </t>
  </si>
  <si>
    <t>723231163U00</t>
  </si>
  <si>
    <t>Kohout kulový přímý G 3/4 PN 42 do 185°C plnoprůtokový s koulí DADO vnitřní závit těžká řad</t>
  </si>
  <si>
    <t>723231164U00</t>
  </si>
  <si>
    <t>Kohout kulový přímý G 1 PN 42 do 185°C plnoprůtokový s koulí DADO vnitřní závit těžká řad</t>
  </si>
  <si>
    <t>723231166U00</t>
  </si>
  <si>
    <t>Kohout kulový přímý G 1 1/2 PN 42 do 185°C plnoprůtokový s koulí DADO vnitřní závit těžká řad</t>
  </si>
  <si>
    <t>723231167U00</t>
  </si>
  <si>
    <t>Kohout kulový přímý G 2 PN 42 do 185°C plnoprůtokový s koulí DADO vnitřní závit těžká řad</t>
  </si>
  <si>
    <t>723160204R00</t>
  </si>
  <si>
    <t>Přípojka k plynoměru spojované na závit bez ochozu G 1</t>
  </si>
  <si>
    <t>723160334R00</t>
  </si>
  <si>
    <t xml:space="preserve">Rozpěrka přípojek plynoměru G 1 </t>
  </si>
  <si>
    <t>72300001R8</t>
  </si>
  <si>
    <t xml:space="preserve">Plynoměrná skříň - dvířka </t>
  </si>
  <si>
    <t>72300001R1</t>
  </si>
  <si>
    <t xml:space="preserve">Napojení plynovodu na stávající řad </t>
  </si>
  <si>
    <t>72300001R2</t>
  </si>
  <si>
    <t xml:space="preserve">Revize plynu </t>
  </si>
  <si>
    <t>72300001R3</t>
  </si>
  <si>
    <t xml:space="preserve">Zemní práce </t>
  </si>
  <si>
    <t>3 Liberec - Americká 742/60 - Plyn</t>
  </si>
  <si>
    <t>Liberec - Americká 742/60 - ÚT</t>
  </si>
  <si>
    <t>731</t>
  </si>
  <si>
    <t>Ústřední vytápění - kotelny</t>
  </si>
  <si>
    <t>731 Ústřední vytápění - kotelny</t>
  </si>
  <si>
    <t>731242494</t>
  </si>
  <si>
    <t>Montáž kotle ocelového závěsného na plyn o výkonu do 45 kW vč. příslušenství</t>
  </si>
  <si>
    <t>00010100R34</t>
  </si>
  <si>
    <t>nástěnný kondenzační kotel o výkonu 35 kW (např.BUDERUS Logamax plus GB192-35i W)</t>
  </si>
  <si>
    <t>00010100R35</t>
  </si>
  <si>
    <t>Vypouštěcí sada se sifonem, odpadním potrubím a rozetou</t>
  </si>
  <si>
    <t>00010100R36</t>
  </si>
  <si>
    <t>ekvitermní modulační regulátor s venkovním čidlem (např. BUDERUS Logamatic RC310 K)</t>
  </si>
  <si>
    <t>00010100R37</t>
  </si>
  <si>
    <t>Kaskádový modul (např. BUDERUS MC400) pro 2 kotle + čidlo THR</t>
  </si>
  <si>
    <t>00010100R38</t>
  </si>
  <si>
    <t>směšovače otopného okruhu (např. Modul BUDERUS MM100)</t>
  </si>
  <si>
    <t>00010100R39</t>
  </si>
  <si>
    <t>Termohydraulický rozdělovač (např. BUDERUS WHY120/80 THR (anuloid))</t>
  </si>
  <si>
    <t>732111128R1</t>
  </si>
  <si>
    <t>Montáž rozdělovačů a sběračů DN 100 z trub ocelových bezešvých</t>
  </si>
  <si>
    <t>00010100R41</t>
  </si>
  <si>
    <t xml:space="preserve">Rozdělovač DN70 - L=1000 mm vč. izolace a upevnění </t>
  </si>
  <si>
    <t>00010100R411</t>
  </si>
  <si>
    <t xml:space="preserve">Sběrač DN70 - L=1000 mm vč. izolace a upevnění </t>
  </si>
  <si>
    <t>734209126R00</t>
  </si>
  <si>
    <t xml:space="preserve">Montáž armatury závitové s třemi závity G 5/4 </t>
  </si>
  <si>
    <t>00010100R43</t>
  </si>
  <si>
    <t>Trojcestný směšovací ventil DN32, Ksv=16 (např. ESBE VRG 131 32-16)</t>
  </si>
  <si>
    <t>00010100R44</t>
  </si>
  <si>
    <t>Servopohon (např. ESBE ARA 662M, 230V, 120s, 3 bodové)</t>
  </si>
  <si>
    <t>725539305U00</t>
  </si>
  <si>
    <t>Montáž ohřívačů zásobníkových stacionárních tlakových do 500 litrů</t>
  </si>
  <si>
    <t>00010100R46</t>
  </si>
  <si>
    <t>Nepřímotopný zásobník o objemu 400l (např. TV DRAŽICE OKC 400 NTR/BP)</t>
  </si>
  <si>
    <t>732429212</t>
  </si>
  <si>
    <t>Montáž čerpadla oběhového mokroběžného závitového DN 25</t>
  </si>
  <si>
    <t>00010100R48</t>
  </si>
  <si>
    <t>Čerpadlo oběhové mokroběžné 230V PN10 (např. Grundfos MAGNA3 25-60 180)</t>
  </si>
  <si>
    <t>732429215</t>
  </si>
  <si>
    <t>Montáž čerpadla oběhového mokroběžného závitového DN 32</t>
  </si>
  <si>
    <t>00010100R49</t>
  </si>
  <si>
    <t>Čerpadlo oběhové mokroběžné 230V PN6/10 (např. Grundfos MAGNA1 32-40 180)</t>
  </si>
  <si>
    <t>732331618R2</t>
  </si>
  <si>
    <t>Montáž nádoby tlakové expanzní s membránou závitové připojení PN 0,6 o objemu 100 litrů</t>
  </si>
  <si>
    <t>00010100R51</t>
  </si>
  <si>
    <t>Expanzní nádoba o objemu 100l (např. REFLEX NG100/6)</t>
  </si>
  <si>
    <t>734412113R1</t>
  </si>
  <si>
    <t xml:space="preserve">Montáž měřiče tepla </t>
  </si>
  <si>
    <t>00010100R53</t>
  </si>
  <si>
    <t>Ultrazvukový měřič tepla (např. SIEMENS Ultraheat UH50-A05)</t>
  </si>
  <si>
    <t>00010100R54</t>
  </si>
  <si>
    <t>Ultrazvukový měřič tepla (např. SIEMENS Ultraheat UH50-A45)</t>
  </si>
  <si>
    <t>00010100R55</t>
  </si>
  <si>
    <t>Ultrazvukový měřič tepla (např. SIEMENS Ultraheat UH50-A50)</t>
  </si>
  <si>
    <t>00010100R56</t>
  </si>
  <si>
    <t xml:space="preserve">Jímka pro teplotní čidlo </t>
  </si>
  <si>
    <t>998731102R00</t>
  </si>
  <si>
    <t>Přesun hmot tonážní pro kotelny v objektech v do 12 m</t>
  </si>
  <si>
    <t xml:space="preserve"> 731.</t>
  </si>
  <si>
    <t>Ústřední vytápění - odkouření</t>
  </si>
  <si>
    <t xml:space="preserve"> 731. Ústřední vytápění - odkouření</t>
  </si>
  <si>
    <t>731810102R1</t>
  </si>
  <si>
    <t xml:space="preserve">Montáž systému odtahu spalin </t>
  </si>
  <si>
    <t>00010100R58</t>
  </si>
  <si>
    <t>Adaptér pro paralelní odvod spalin z 80/125 na 2x80</t>
  </si>
  <si>
    <t>00010100R59</t>
  </si>
  <si>
    <t>Základní stavební sada DN110 pro kaskádu dvou kotlů každý s výkonem do 50 kW</t>
  </si>
  <si>
    <t>00010100R60</t>
  </si>
  <si>
    <t xml:space="preserve">Rozšíření DN110 na DN125, plast PP </t>
  </si>
  <si>
    <t>00010100R61</t>
  </si>
  <si>
    <t xml:space="preserve">Kouřovod, stavební sada kaskády pro šachtu DN125 </t>
  </si>
  <si>
    <t>00010100R62</t>
  </si>
  <si>
    <t xml:space="preserve">Koleno DN125, 15°, plast PP </t>
  </si>
  <si>
    <t>00010100R63</t>
  </si>
  <si>
    <t xml:space="preserve">Koleno DN125, 30°, plast PP </t>
  </si>
  <si>
    <t>00010100R64</t>
  </si>
  <si>
    <t xml:space="preserve">Koleno DN125, 45°, plast PP </t>
  </si>
  <si>
    <t>00010100R65</t>
  </si>
  <si>
    <t xml:space="preserve">Koleno DN125, 87°, plast PP </t>
  </si>
  <si>
    <t>00010100R66</t>
  </si>
  <si>
    <t>Trubka DN125, 2000 mm, plast PP, včetně objímky a těsnění</t>
  </si>
  <si>
    <t>00010100R67</t>
  </si>
  <si>
    <t>Trubka DN125, 1000 mm, plast PP, včetně objímky a těsnění</t>
  </si>
  <si>
    <t>00010100R68</t>
  </si>
  <si>
    <t>Trubka DN125, 500 mm, plast PP, včetně objímky a těsnění</t>
  </si>
  <si>
    <t>00010100R69</t>
  </si>
  <si>
    <t xml:space="preserve">Koncový element pro průchod šikmou střechou </t>
  </si>
  <si>
    <t>731810102R2</t>
  </si>
  <si>
    <t xml:space="preserve">Montáž systému pro přívod spalovacího vzduchu </t>
  </si>
  <si>
    <t>00010100R71</t>
  </si>
  <si>
    <t xml:space="preserve">Trubka DN80, 2000 mm, plast PP </t>
  </si>
  <si>
    <t>00010100R72</t>
  </si>
  <si>
    <t xml:space="preserve">Trubka DN80, 1000 mm, plast PP </t>
  </si>
  <si>
    <t>00010100R73</t>
  </si>
  <si>
    <t xml:space="preserve">Trubka DN80, 500 mm, plast PP </t>
  </si>
  <si>
    <t>00010100R74</t>
  </si>
  <si>
    <t xml:space="preserve">Koleno DN80, 87°, plast PP </t>
  </si>
  <si>
    <t>00010100R75</t>
  </si>
  <si>
    <t xml:space="preserve">T-KUS DN80, plast PP </t>
  </si>
  <si>
    <t>00010100R76</t>
  </si>
  <si>
    <t xml:space="preserve">Protidešťová žaluzie se sítí proti hmyzu </t>
  </si>
  <si>
    <t>713463133U00</t>
  </si>
  <si>
    <t>Montáž izolace tepelné potrubí potrubními pouzdry bez úpravy slepenými 1x D do 100 mm</t>
  </si>
  <si>
    <t>00010100R77</t>
  </si>
  <si>
    <t>Návleková izolace min. tl. 25mm s parotěsnou zábranou</t>
  </si>
  <si>
    <t>735159220R00</t>
  </si>
  <si>
    <t>Montáž otopných těles panelových dvouřadých mimo těles délky do 1500 mm</t>
  </si>
  <si>
    <t>00010100R79</t>
  </si>
  <si>
    <t xml:space="preserve">Deskové otopné těleso 22-900x700 (např. RADIK VK) </t>
  </si>
  <si>
    <t>00010100R80</t>
  </si>
  <si>
    <t>Deskové otopné těleso - 22-600x1200 (např. RADIK VK)</t>
  </si>
  <si>
    <t>00010100R81</t>
  </si>
  <si>
    <t>Deskové otopné těleso - 22-600x1000 (např. RADIK VK)</t>
  </si>
  <si>
    <t>00010100R82</t>
  </si>
  <si>
    <t>Deskové otopné těleso - 22-600x600 (např. RADIK VK)</t>
  </si>
  <si>
    <t>00010100R83</t>
  </si>
  <si>
    <t>Deskové otopné těleso - 22-500x500 (např. RADIK VK)</t>
  </si>
  <si>
    <t>00010100R85</t>
  </si>
  <si>
    <t>Deskové otopné těleso - 21-600x1000 (např. RADIK VK)</t>
  </si>
  <si>
    <t>00010100R86</t>
  </si>
  <si>
    <t>Deskové otopné těleso - 21-600x800 (např. RADIK VK)</t>
  </si>
  <si>
    <t>00010100R87</t>
  </si>
  <si>
    <t>Deskové otopné těleso - 21-600x600 (např. RADIK VK)</t>
  </si>
  <si>
    <t>00010100R88</t>
  </si>
  <si>
    <t>Deskové otopné těleso - 21-600x500 (např. RADIK VK)</t>
  </si>
  <si>
    <t>00010100R89</t>
  </si>
  <si>
    <t>Deskové otopné těleso - 21-500x1400 (např. RADIK VK)</t>
  </si>
  <si>
    <t>00010100R90</t>
  </si>
  <si>
    <t>Deskové otopné těleso - 21-500x1000 (např. RADIK VK)</t>
  </si>
  <si>
    <t>00010100R91</t>
  </si>
  <si>
    <t>Deskové otopné těleso - 21-500x800 (např. RADIK VK)</t>
  </si>
  <si>
    <t>00010100R92</t>
  </si>
  <si>
    <t>Deskové otopné těleso - 21-500x500 (např. RADIK VK)</t>
  </si>
  <si>
    <t>735164522U00</t>
  </si>
  <si>
    <t>Montáž otopného tělesa trubkového na stěny výšky tělesa přes 1340 mm</t>
  </si>
  <si>
    <t>00010100R94</t>
  </si>
  <si>
    <t>Trubkové otopné těleso 1820x600 (např. Koralux Linear Max - KLM)</t>
  </si>
  <si>
    <t>00010100R95</t>
  </si>
  <si>
    <t>Trubkové otopné těleso 1500x600 (např. Koralux Linear Max - KLM)</t>
  </si>
  <si>
    <t>998735103R00</t>
  </si>
  <si>
    <t>Přesun hmot tonážní pro otopná tělesa v objektech v do 24 m</t>
  </si>
  <si>
    <t>731.4</t>
  </si>
  <si>
    <t>Ústřední vytápění - potrubí</t>
  </si>
  <si>
    <t>731.4 Ústřední vytápění - potrubí</t>
  </si>
  <si>
    <t>733222106U00</t>
  </si>
  <si>
    <t>Potrubí měděné polotvrdé spojované měkkým pájením D 35x1,5</t>
  </si>
  <si>
    <t>733222105U00</t>
  </si>
  <si>
    <t>Potrubí měděné polotvrdé spojované měkkým pájením D 28x1,5</t>
  </si>
  <si>
    <t>733222104U00</t>
  </si>
  <si>
    <t>Potrubí měděné polotvrdé spojované měkkým pájením D 22x1</t>
  </si>
  <si>
    <t>733222103U00</t>
  </si>
  <si>
    <t>Potrubí měděné polotvrdé spojované měkkým pájením D 18x1</t>
  </si>
  <si>
    <t>733222102U00</t>
  </si>
  <si>
    <t>Potrubí měděné polotvrdé spojované měkkým pájením D 15x1</t>
  </si>
  <si>
    <t>733291101U00</t>
  </si>
  <si>
    <t xml:space="preserve">Zkouška těsnosti potrubí měděné do D 35x1,5 </t>
  </si>
  <si>
    <t>713463121U00</t>
  </si>
  <si>
    <t>000927192</t>
  </si>
  <si>
    <t xml:space="preserve">Izolace (např.Tubolit) - tl. 25 mm,    d 35 mm </t>
  </si>
  <si>
    <t xml:space="preserve">Izolace (např.Tubolit) - tl. 13 mm,    d 28 mm </t>
  </si>
  <si>
    <t xml:space="preserve">Izolace (např.Tubolit) - tl. 13 mm,    d 22 mm </t>
  </si>
  <si>
    <t>000927155</t>
  </si>
  <si>
    <t xml:space="preserve">Izolace (např.Tubolit) - tl. 13 mm,    d 18 mm </t>
  </si>
  <si>
    <t>000927154</t>
  </si>
  <si>
    <t xml:space="preserve">Izolace (např.Tubolit) - tl. 13 mm,    d 15 mm </t>
  </si>
  <si>
    <t>998733103R00</t>
  </si>
  <si>
    <t>Přesun hmot tonážní pro rozvody potrubí v objektech v do 24 m</t>
  </si>
  <si>
    <t>731.5</t>
  </si>
  <si>
    <t>Ústřední vytápění - armatury</t>
  </si>
  <si>
    <t>731.5 Ústřední vytápění - armatury</t>
  </si>
  <si>
    <t>734292713U00</t>
  </si>
  <si>
    <t>734292714U00</t>
  </si>
  <si>
    <t>734292715U00</t>
  </si>
  <si>
    <t>Kohout kulový přímý G 1 PN 42 do 185°C vnitřní závit</t>
  </si>
  <si>
    <t>734292716U00</t>
  </si>
  <si>
    <t>Kohout kulový přímý G 1 1/4 PN 42 do 185°C vnitřní závit</t>
  </si>
  <si>
    <t>734242414U00</t>
  </si>
  <si>
    <t xml:space="preserve">Ventil závitový zpětný přímý G 1 PN 16 do 110°C </t>
  </si>
  <si>
    <t>734242415U00</t>
  </si>
  <si>
    <t xml:space="preserve">Ventil závitový zpětný přímý G 5/4 PN 16 do 110°C </t>
  </si>
  <si>
    <t>734291244U00</t>
  </si>
  <si>
    <t>Filtr závitový přímý G 1 PN 16 do 130°C s vnitřními závity</t>
  </si>
  <si>
    <t>734209112R00</t>
  </si>
  <si>
    <t xml:space="preserve">Montáž armatury závitové s dvěma závity G 3/8 </t>
  </si>
  <si>
    <t>734209113R00</t>
  </si>
  <si>
    <t xml:space="preserve">Montáž armatury závitové s dvěma závity G 1/2 </t>
  </si>
  <si>
    <t>734209114R00</t>
  </si>
  <si>
    <t xml:space="preserve">Montáž armatury závitové s dvěma závity G 3/4 </t>
  </si>
  <si>
    <t>00010100R106</t>
  </si>
  <si>
    <t xml:space="preserve">Vyvažovací ventil (např. TA Hydronics STAD) DN10 </t>
  </si>
  <si>
    <t>00010100R107</t>
  </si>
  <si>
    <t xml:space="preserve">Vyvažovací ventil (např. TA Hydronics STAD) DN15 </t>
  </si>
  <si>
    <t>00010100R108</t>
  </si>
  <si>
    <t xml:space="preserve">Vyvažovací ventil (např. TA Hydronics STAD) DN20 </t>
  </si>
  <si>
    <t>7342091R2</t>
  </si>
  <si>
    <t xml:space="preserve">Montáž el. topného tělesa </t>
  </si>
  <si>
    <t>00010100R110</t>
  </si>
  <si>
    <t>El. topné těleso 500W s integrovaným regulátorem teploty (např. Korado Z-KTTR-0500)</t>
  </si>
  <si>
    <t>7342091R1</t>
  </si>
  <si>
    <t xml:space="preserve">Montáž armatury závitové se čtyřmi závity G 1/2 </t>
  </si>
  <si>
    <t>00010100R111</t>
  </si>
  <si>
    <t>Rohové H šroubení s integrovaným termostatickým ventilem - armatura (např. Korado HM včetně termos</t>
  </si>
  <si>
    <t>00010100R112</t>
  </si>
  <si>
    <t>Uzavírací rohové H šroubení pro připojení deskového otopného tělěsa</t>
  </si>
  <si>
    <t>00010100R114</t>
  </si>
  <si>
    <t xml:space="preserve">Svěrné šroubení </t>
  </si>
  <si>
    <t>00010100R115</t>
  </si>
  <si>
    <t xml:space="preserve">Krytka potrubí </t>
  </si>
  <si>
    <t>998734103R00</t>
  </si>
  <si>
    <t>Přesun hmot tonážní pro armatury v objektech v do 24 m</t>
  </si>
  <si>
    <t>731.6</t>
  </si>
  <si>
    <t>Ústřední vytápění - hlavice OT</t>
  </si>
  <si>
    <t>731.6 Ústřední vytápění - hlavice OT</t>
  </si>
  <si>
    <t>734209105R00</t>
  </si>
  <si>
    <t xml:space="preserve">Montáž armatury závitové s jedním závitem G 1 </t>
  </si>
  <si>
    <t>00010100R117</t>
  </si>
  <si>
    <t>Termostatická hlavice (např. IMI Heimeier VD pro VK)</t>
  </si>
  <si>
    <t>731.7</t>
  </si>
  <si>
    <t>Ústřední vytápění - ostatní</t>
  </si>
  <si>
    <t>731.7 Ústřední vytápění - ostatní</t>
  </si>
  <si>
    <t>7355111R3</t>
  </si>
  <si>
    <t xml:space="preserve">Montáž skříně podomítkové </t>
  </si>
  <si>
    <t>00010100R124</t>
  </si>
  <si>
    <t xml:space="preserve">Skříň podomítková atyp 500x500x150 </t>
  </si>
  <si>
    <t>00010100R125</t>
  </si>
  <si>
    <t xml:space="preserve">Skříň podomítková atyp 400x400x150 </t>
  </si>
  <si>
    <t>962032200R1</t>
  </si>
  <si>
    <t>00000022000q</t>
  </si>
  <si>
    <t xml:space="preserve">Uvedení kotle do provozu </t>
  </si>
  <si>
    <t xml:space="preserve">Revize spalinové cesty </t>
  </si>
  <si>
    <t xml:space="preserve">Topná zkouška </t>
  </si>
  <si>
    <t>4 Liberec - Americká 742/60 - ÚT</t>
  </si>
  <si>
    <t>5</t>
  </si>
  <si>
    <t>Liberec - Americká 742/60 - VZT</t>
  </si>
  <si>
    <t>751</t>
  </si>
  <si>
    <t>Vzduchotechnika - zařízení odtahové ventilátory</t>
  </si>
  <si>
    <t>751 Vzduchotechnika - zařízení odtahové ventilátory</t>
  </si>
  <si>
    <t>751122052</t>
  </si>
  <si>
    <t xml:space="preserve">Mtž vent rad ntl základního D do 200 mm </t>
  </si>
  <si>
    <t>00010100R2</t>
  </si>
  <si>
    <t>Odtahový radiální ventilátor se zpětnou klapkou a časovým doběhem (např. SYSTEM AIR DX 200T)</t>
  </si>
  <si>
    <t>00010100R3</t>
  </si>
  <si>
    <t>Odtahový radiální ventilátor se zpětnou klapkou a časovým doběhem (např. SYSTEM AIR DX 400TD)</t>
  </si>
  <si>
    <t>00010100R4</t>
  </si>
  <si>
    <t>Odtahový radiální ventilátor se zpětnou klapkou a časovým doběhem (např. ELEKTRODESIGN SP120/2)</t>
  </si>
  <si>
    <t>00010100R5</t>
  </si>
  <si>
    <t>Odtahový radiální ventilátor se zpětnou klapkou a časovým doběhem (např. ELEKTRODESIGN BP200/2)</t>
  </si>
  <si>
    <t>752</t>
  </si>
  <si>
    <t>Vzduchotechnika - výfukové hlavice</t>
  </si>
  <si>
    <t>752 Vzduchotechnika - výfukové hlavice</t>
  </si>
  <si>
    <t>751514777</t>
  </si>
  <si>
    <t>Mtž výfukové hlavice potrubí kruhové bez příruby D do 300 mm</t>
  </si>
  <si>
    <t>00010100R7</t>
  </si>
  <si>
    <t xml:space="preserve">Výfuková hlavice (např. MART VH250 - D=250mm) </t>
  </si>
  <si>
    <t>00010100R8</t>
  </si>
  <si>
    <t xml:space="preserve">Výfuková hlavice (např. MART VH200 - D=200mm) </t>
  </si>
  <si>
    <t>00010100R9</t>
  </si>
  <si>
    <t xml:space="preserve">Výfuková hlavice (např. MART VH160 - D=160mm) </t>
  </si>
  <si>
    <t>00010100R10</t>
  </si>
  <si>
    <t xml:space="preserve">Výfuková hlavice (např. MART VH125 - D=125mm) </t>
  </si>
  <si>
    <t>753</t>
  </si>
  <si>
    <t>Vzduchotechnika - kruhové potrubí</t>
  </si>
  <si>
    <t>753 Vzduchotechnika - kruhové potrubí</t>
  </si>
  <si>
    <t>751510043R1</t>
  </si>
  <si>
    <t>Vzduchotechnické potrubí pozink kruhové spirálně vinuté D 250 mm vč. závěsů</t>
  </si>
  <si>
    <t>751510042R1</t>
  </si>
  <si>
    <t>Vzduchotechnické potrubí pozink kruhové spirálně vinuté D 200 mm vč. závěsů</t>
  </si>
  <si>
    <t>751510042R2</t>
  </si>
  <si>
    <t>Vzduchotechnické potrubí pozink kruhové spirálně vinuté D 160 mm vč. závěsů</t>
  </si>
  <si>
    <t>751510042R3</t>
  </si>
  <si>
    <t>Vzduchotechnické potrubí pozink kruhové spirálně vinuté D 125 mm vč. závěsů</t>
  </si>
  <si>
    <t>751510041R1</t>
  </si>
  <si>
    <t>Vzduchotechnické potrubí pozink kruhové spirálně vinuté D 100 mm vč. závěsů</t>
  </si>
  <si>
    <t>00010100R721</t>
  </si>
  <si>
    <t>Návleková izolace min. tl. 25mm s parotěsnou zábranou D 100</t>
  </si>
  <si>
    <t>751510041R5</t>
  </si>
  <si>
    <t>VZT izolované potrubí (např. SONOFLEX MI 102 ohebná Al hadice)</t>
  </si>
  <si>
    <t>754</t>
  </si>
  <si>
    <t>Vzduchotechnika - oblouky</t>
  </si>
  <si>
    <t>754 Vzduchotechnika - oblouky</t>
  </si>
  <si>
    <t>751514178</t>
  </si>
  <si>
    <t>Mtž oblouku do plech potrubí kruh bez příruby D do 200 mm</t>
  </si>
  <si>
    <t>00010100R12</t>
  </si>
  <si>
    <t xml:space="preserve">VZT oblouk 90°- S MART - D=200mm včetně montáže </t>
  </si>
  <si>
    <t>00010100R13</t>
  </si>
  <si>
    <t xml:space="preserve">VZT oblouk 90° - S MART - D=160mm včetně montáže </t>
  </si>
  <si>
    <t>00010100R14</t>
  </si>
  <si>
    <t xml:space="preserve">VZT oblouk 90° - S MART- D=125mm včetně montáže </t>
  </si>
  <si>
    <t>00010100R15</t>
  </si>
  <si>
    <t xml:space="preserve">VZT oblouk 90° - S MART- D=100mm včetně montáže </t>
  </si>
  <si>
    <t>00010100R16</t>
  </si>
  <si>
    <t xml:space="preserve">VZT oblouk 45°- S MART - D=200mm včetně montáže </t>
  </si>
  <si>
    <t>755</t>
  </si>
  <si>
    <t>Vzduchotechnika - přechody</t>
  </si>
  <si>
    <t>755 Vzduchotechnika - přechody</t>
  </si>
  <si>
    <t>751514478</t>
  </si>
  <si>
    <t>Mtž přechodu osového do plech potrubí kruh bez příruby D do 200 mm</t>
  </si>
  <si>
    <t>00010100R18</t>
  </si>
  <si>
    <t>VZT přechod osový - S MART - 125/100mm včetně montáže</t>
  </si>
  <si>
    <t>756</t>
  </si>
  <si>
    <t>Vzduchotechnika - odbočky</t>
  </si>
  <si>
    <t>756 Vzduchotechnika - odbočky</t>
  </si>
  <si>
    <t>751514378</t>
  </si>
  <si>
    <t>Mtž odbočky oboustranné do plech potrubí kruh bez příruby D do 300 mm</t>
  </si>
  <si>
    <t>00010100R20</t>
  </si>
  <si>
    <t>VZT Odbočka oboustranná 180° - S MART - 200/100 včetně montáže</t>
  </si>
  <si>
    <t>00010100R22</t>
  </si>
  <si>
    <t>VZT Odbočka jednostranná 90° - S MART - 250/200 včetně montáže</t>
  </si>
  <si>
    <t>00010100R23</t>
  </si>
  <si>
    <t>VZT Odbočka jednostranná 90° - S MART - 250/160 včetně montáže</t>
  </si>
  <si>
    <t>00010100R24</t>
  </si>
  <si>
    <t>VZT Odbočka jednostranná 90° - S MART - 200/100 včetně montáže</t>
  </si>
  <si>
    <t>00010100R25</t>
  </si>
  <si>
    <t>VZT Odbočka jednostranná 90° - S MART - 160/100 včetně montáže</t>
  </si>
  <si>
    <t>00010100R26</t>
  </si>
  <si>
    <t>VZT Odbočka jednostranná 90° - S MART - 125/100 včetně montáže</t>
  </si>
  <si>
    <t>757</t>
  </si>
  <si>
    <t>Vzduchotechnika - sběr kondenzátu</t>
  </si>
  <si>
    <t>757 Vzduchotechnika - sběr kondenzátu</t>
  </si>
  <si>
    <t>7515262R1</t>
  </si>
  <si>
    <t xml:space="preserve">Montáž odvodu kondenzátu D do 300 mm </t>
  </si>
  <si>
    <t>00010100R28</t>
  </si>
  <si>
    <t xml:space="preserve">Set odvodu kondenzátu pro potrubí D=250mm </t>
  </si>
  <si>
    <t>00010100R29</t>
  </si>
  <si>
    <t xml:space="preserve">Set odvodu kondenzátu pro potrubí D=200mm </t>
  </si>
  <si>
    <t>00010100R30</t>
  </si>
  <si>
    <t xml:space="preserve">Set odvodu kondenzátu pro potrubí D=160mm </t>
  </si>
  <si>
    <t>00010100R31</t>
  </si>
  <si>
    <t xml:space="preserve">Set odvodu kondenzátu pro potrubí D=125mm </t>
  </si>
  <si>
    <t>5 Liberec - Americká 742/60 - VZT</t>
  </si>
  <si>
    <t>Liberec - Americká 742/60 - Elektro</t>
  </si>
  <si>
    <t>M21</t>
  </si>
  <si>
    <t>ELEKTROMONTÁŽE</t>
  </si>
  <si>
    <t>M21 ELEKTROMONTÁŽE</t>
  </si>
  <si>
    <t>210800549R00</t>
  </si>
  <si>
    <t xml:space="preserve">CY 16 mm2 zelenožlutý (PU) </t>
  </si>
  <si>
    <t>210800546R00</t>
  </si>
  <si>
    <t xml:space="preserve">CY 6 mm2 zelenožlutý (PU) </t>
  </si>
  <si>
    <t>210810045R00</t>
  </si>
  <si>
    <t xml:space="preserve">CYKY-CYKYm 3Cx1,5 mm2 750V (PU) </t>
  </si>
  <si>
    <t>210810046R00</t>
  </si>
  <si>
    <t xml:space="preserve">CYKY-CYKYm 3Cx2,5 mm2 750V (PU) </t>
  </si>
  <si>
    <t>210810055R00</t>
  </si>
  <si>
    <t xml:space="preserve">CYKY-CYKYm 5Cx2,5 mm2 750V (PU) </t>
  </si>
  <si>
    <t>210810054R00</t>
  </si>
  <si>
    <t xml:space="preserve">CYKY-CYKYm 4 x 95 mm2 750V (PU) </t>
  </si>
  <si>
    <t>210810057R00</t>
  </si>
  <si>
    <t xml:space="preserve">CYKY-CYKYm 5Cx6 mm2 750V (PU) </t>
  </si>
  <si>
    <t>210010066R00</t>
  </si>
  <si>
    <t xml:space="preserve">trubka inst,kopoflex do pr.100 </t>
  </si>
  <si>
    <t>210110029U00</t>
  </si>
  <si>
    <t xml:space="preserve">Infrapasivní čidlo pohybu </t>
  </si>
  <si>
    <t>210010313R00</t>
  </si>
  <si>
    <t xml:space="preserve">krab,odbočná s víčkem (KO 125) čtverc, bez zap, </t>
  </si>
  <si>
    <t>210010312R00</t>
  </si>
  <si>
    <t xml:space="preserve">krab,odbočná s víčkem (KO 97) kruhová bez zapoj, </t>
  </si>
  <si>
    <t>210010311R00</t>
  </si>
  <si>
    <t xml:space="preserve">krab,odbočná s víčkem (1901,KO 68) kruh, bez zap, </t>
  </si>
  <si>
    <t>210010322R00</t>
  </si>
  <si>
    <t xml:space="preserve">krab,odbočná s víčkem,svor,(KR 97) kruh, vč,zapoj, </t>
  </si>
  <si>
    <t>210010362R00</t>
  </si>
  <si>
    <t xml:space="preserve">krab,rozv,kov,vč,zap,typ 7216-5xP 16 145x145mm </t>
  </si>
  <si>
    <t>210010321R00</t>
  </si>
  <si>
    <t xml:space="preserve">krab,odboč,s víčkem,svor,(1903,KR 68) kruh,vč,zap, </t>
  </si>
  <si>
    <t>210110001R00</t>
  </si>
  <si>
    <t xml:space="preserve">spín,nást,prost,obyč, 1-pólový - řazení 1 </t>
  </si>
  <si>
    <t>210110003R00</t>
  </si>
  <si>
    <t xml:space="preserve">sériový přepínač - řazení 5 nást,prost,obyč, </t>
  </si>
  <si>
    <t>210110004R00</t>
  </si>
  <si>
    <t xml:space="preserve">střídavý přepínač - řazení 6 nást,prost,obyč, </t>
  </si>
  <si>
    <t>215112222</t>
  </si>
  <si>
    <t xml:space="preserve">ovladač tlač, zapín, 1/0S se sign,doutnavkou </t>
  </si>
  <si>
    <t>210220321R00</t>
  </si>
  <si>
    <t xml:space="preserve">svorka na potrubí 'Bernard' vč,pásku (bez vodič,) </t>
  </si>
  <si>
    <t>215191611</t>
  </si>
  <si>
    <t xml:space="preserve">svorkovnice potenciálu </t>
  </si>
  <si>
    <t>210010003R00</t>
  </si>
  <si>
    <t xml:space="preserve">trubka oheb,el,inst, typ 23  Ý 23mm (PO) </t>
  </si>
  <si>
    <t>210010004R00</t>
  </si>
  <si>
    <t xml:space="preserve">trubka oheb,el,inst, typ 23  Ý 29mm (PO) </t>
  </si>
  <si>
    <t>210230001R00</t>
  </si>
  <si>
    <t xml:space="preserve">montáž ventilátoru do pr,150 </t>
  </si>
  <si>
    <t>210111023U00</t>
  </si>
  <si>
    <t xml:space="preserve">zás,v krabici prost,obyč, 10/16A 250V 2P+Z průb,m, </t>
  </si>
  <si>
    <t>258653223</t>
  </si>
  <si>
    <t xml:space="preserve">montáž svítidel bytových do 1 zdroj. </t>
  </si>
  <si>
    <t>258653222</t>
  </si>
  <si>
    <t xml:space="preserve">montáž svítidel VDT do 1 zdroj.+ čidlo </t>
  </si>
  <si>
    <t>258653221</t>
  </si>
  <si>
    <t xml:space="preserve">montáž svítidel koupelnových </t>
  </si>
  <si>
    <t>M22 ELEKTROMONTÁŽE</t>
  </si>
  <si>
    <t>280001</t>
  </si>
  <si>
    <t>SEKU, SYKY, koax,,,, do 6mm vnějš,průměru  vtažení do trubek</t>
  </si>
  <si>
    <t>280021</t>
  </si>
  <si>
    <t xml:space="preserve">UTP 4x2x0,5mmdo pr.6 mm vtažení do trubek </t>
  </si>
  <si>
    <t>3569852</t>
  </si>
  <si>
    <t xml:space="preserve">montáž DT </t>
  </si>
  <si>
    <t>3569853</t>
  </si>
  <si>
    <t xml:space="preserve">montáž tabel do 10 tl </t>
  </si>
  <si>
    <t>3569854</t>
  </si>
  <si>
    <t xml:space="preserve">kompletní zapojení a odzkoušení DT </t>
  </si>
  <si>
    <t>souib.</t>
  </si>
  <si>
    <t>2865399</t>
  </si>
  <si>
    <t xml:space="preserve">montáž a zapojení STA stožár, anténa, zesilovač </t>
  </si>
  <si>
    <t>soub.</t>
  </si>
  <si>
    <t>2865400</t>
  </si>
  <si>
    <t xml:space="preserve">měření zásuvek STA </t>
  </si>
  <si>
    <t>2865401</t>
  </si>
  <si>
    <t xml:space="preserve">měření zásuvek PC </t>
  </si>
  <si>
    <t>210111024U00</t>
  </si>
  <si>
    <t xml:space="preserve">zás. komunikační PC </t>
  </si>
  <si>
    <t>210111025U00</t>
  </si>
  <si>
    <t xml:space="preserve">zás. anténní koncová </t>
  </si>
  <si>
    <t>215142112</t>
  </si>
  <si>
    <t xml:space="preserve">st domovní zvonek </t>
  </si>
  <si>
    <t>1.00</t>
  </si>
  <si>
    <t>ROZVADĚČE</t>
  </si>
  <si>
    <t>1.00 ROZVADĚČE</t>
  </si>
  <si>
    <t>A-0101-01</t>
  </si>
  <si>
    <t>Rozvodnice "Z" bytové zapojení a osazení</t>
  </si>
  <si>
    <t>A-0101-0</t>
  </si>
  <si>
    <t>Rozvodnice 'Z' elektroměrová + spol.spotřeba</t>
  </si>
  <si>
    <t>320410001</t>
  </si>
  <si>
    <t>Celk,prohl,el,zaříz,a vyhot,rev,zp,do 50,tis,mont, byt + spol.prostory</t>
  </si>
  <si>
    <t>objem</t>
  </si>
  <si>
    <t>320410002</t>
  </si>
  <si>
    <t>Celk,prohl,el,zař,a vyhot,zpr,do 250,tis,mont,pr, hromosvod</t>
  </si>
  <si>
    <t>900</t>
  </si>
  <si>
    <t>900 HZS</t>
  </si>
  <si>
    <t xml:space="preserve">Hromosvod, uzemnění - práce </t>
  </si>
  <si>
    <t>hod.</t>
  </si>
  <si>
    <t xml:space="preserve">Borací práce </t>
  </si>
  <si>
    <t xml:space="preserve">Dozor koordinace, rozkreslení stavby </t>
  </si>
  <si>
    <t>901</t>
  </si>
  <si>
    <t>MATERIÁL NOSNÝ</t>
  </si>
  <si>
    <t>901 MATERIÁL NOSNÝ</t>
  </si>
  <si>
    <t>33766</t>
  </si>
  <si>
    <t xml:space="preserve">CY 16mm2 zelenožlutý </t>
  </si>
  <si>
    <t>33736</t>
  </si>
  <si>
    <t xml:space="preserve">CY  6mm2 zelenožlutý </t>
  </si>
  <si>
    <t>33914</t>
  </si>
  <si>
    <t xml:space="preserve">CYKY 3Jx1,5mm2 </t>
  </si>
  <si>
    <t>33918</t>
  </si>
  <si>
    <t xml:space="preserve">CYKY 3Jx2,5mm2 </t>
  </si>
  <si>
    <t>2960</t>
  </si>
  <si>
    <t xml:space="preserve">CYKY 5Cx1,5mm2 </t>
  </si>
  <si>
    <t xml:space="preserve">CYKY 5Jx2,5mm2 </t>
  </si>
  <si>
    <t>2945</t>
  </si>
  <si>
    <t xml:space="preserve">CYKY 3*95+50mm2 </t>
  </si>
  <si>
    <t>2962</t>
  </si>
  <si>
    <t xml:space="preserve">CYKY 5Jx6mm2 </t>
  </si>
  <si>
    <t>1403</t>
  </si>
  <si>
    <t xml:space="preserve">FeZn Ý 10mm </t>
  </si>
  <si>
    <t>1404</t>
  </si>
  <si>
    <t xml:space="preserve">Pásovina FeZn 30*4 </t>
  </si>
  <si>
    <t>1405</t>
  </si>
  <si>
    <t xml:space="preserve">drát ALMGSI pr.8 </t>
  </si>
  <si>
    <t>1406</t>
  </si>
  <si>
    <t xml:space="preserve">svorka so </t>
  </si>
  <si>
    <t>1407</t>
  </si>
  <si>
    <t xml:space="preserve">svorka ss </t>
  </si>
  <si>
    <t>1408</t>
  </si>
  <si>
    <t xml:space="preserve">podpěra vedení do zdiva </t>
  </si>
  <si>
    <t>1409</t>
  </si>
  <si>
    <t xml:space="preserve">podpěra vedení střecha , </t>
  </si>
  <si>
    <t>1410</t>
  </si>
  <si>
    <t xml:space="preserve">držák úhelníku </t>
  </si>
  <si>
    <t>1411</t>
  </si>
  <si>
    <t xml:space="preserve">ochranný úhelník </t>
  </si>
  <si>
    <t>1412</t>
  </si>
  <si>
    <t xml:space="preserve">svorka SR 3 </t>
  </si>
  <si>
    <t>229</t>
  </si>
  <si>
    <t xml:space="preserve">Trubka kopoflex 63 </t>
  </si>
  <si>
    <t>60006</t>
  </si>
  <si>
    <t xml:space="preserve">Infrapasivní čidlo pohybu stand, </t>
  </si>
  <si>
    <t>307</t>
  </si>
  <si>
    <t xml:space="preserve">krabice KO 125 </t>
  </si>
  <si>
    <t>306</t>
  </si>
  <si>
    <t xml:space="preserve">krabice KO 97 </t>
  </si>
  <si>
    <t>302</t>
  </si>
  <si>
    <t xml:space="preserve">krabice KO 68 </t>
  </si>
  <si>
    <t>305</t>
  </si>
  <si>
    <t xml:space="preserve">krabice KR 97 </t>
  </si>
  <si>
    <t>338</t>
  </si>
  <si>
    <t xml:space="preserve">krabice kt 250 </t>
  </si>
  <si>
    <t>303</t>
  </si>
  <si>
    <t xml:space="preserve">krabice KR 68 </t>
  </si>
  <si>
    <t>700</t>
  </si>
  <si>
    <t xml:space="preserve">spínač kolébkový 3558A-01238 </t>
  </si>
  <si>
    <t>702</t>
  </si>
  <si>
    <t xml:space="preserve">spínač kolébkový 3553-05238 </t>
  </si>
  <si>
    <t>703</t>
  </si>
  <si>
    <t xml:space="preserve">spínač kolébkový 3558A-06238 t </t>
  </si>
  <si>
    <t>31216</t>
  </si>
  <si>
    <t>1487</t>
  </si>
  <si>
    <t xml:space="preserve">svorka na potrubí 'Bernard' + pásek </t>
  </si>
  <si>
    <t>32100</t>
  </si>
  <si>
    <t xml:space="preserve">svorkovnice zemního potenciálu </t>
  </si>
  <si>
    <t>1429</t>
  </si>
  <si>
    <t xml:space="preserve">svorka na potrubí ST 01 1/2' </t>
  </si>
  <si>
    <t xml:space="preserve">svorka na sz </t>
  </si>
  <si>
    <t>10050</t>
  </si>
  <si>
    <t xml:space="preserve">Vodič JYTY 14x1mm2 </t>
  </si>
  <si>
    <t>10052</t>
  </si>
  <si>
    <t xml:space="preserve">UTP 4x2x0,5mm2 </t>
  </si>
  <si>
    <t>10058</t>
  </si>
  <si>
    <t xml:space="preserve">kabel koaxiální </t>
  </si>
  <si>
    <t>202</t>
  </si>
  <si>
    <t xml:space="preserve">trubka ohebná instal, PVC 2323 Ý 23 </t>
  </si>
  <si>
    <t>203</t>
  </si>
  <si>
    <t xml:space="preserve">trubka ohebná instal, PVC 2329 Ý 29 </t>
  </si>
  <si>
    <t>21875</t>
  </si>
  <si>
    <t xml:space="preserve">ventilátor 100 P+T </t>
  </si>
  <si>
    <t>768</t>
  </si>
  <si>
    <t xml:space="preserve">zásuvka jednoduchá 5518-2349 </t>
  </si>
  <si>
    <t xml:space="preserve">zásuvka v krabici prost,obyč,10/16A 250V 2P+Z tang </t>
  </si>
  <si>
    <t>00779</t>
  </si>
  <si>
    <t xml:space="preserve">zásuvka PC </t>
  </si>
  <si>
    <t>00781</t>
  </si>
  <si>
    <t xml:space="preserve">zásuvka STA </t>
  </si>
  <si>
    <t>31506</t>
  </si>
  <si>
    <t xml:space="preserve">zvonek 230V 0,03A SU213 </t>
  </si>
  <si>
    <t>31507</t>
  </si>
  <si>
    <t xml:space="preserve">Tlačítko zvonkové s popisem </t>
  </si>
  <si>
    <t>31508</t>
  </si>
  <si>
    <t xml:space="preserve">zvonkové tablo 8 tl.+ zdroj </t>
  </si>
  <si>
    <t>31509</t>
  </si>
  <si>
    <t xml:space="preserve">domácí telefon </t>
  </si>
  <si>
    <t>31510</t>
  </si>
  <si>
    <t xml:space="preserve">stožár anténní </t>
  </si>
  <si>
    <t>31511</t>
  </si>
  <si>
    <t xml:space="preserve">anténa širokopásmová + domovní zesilovač </t>
  </si>
  <si>
    <t>15000</t>
  </si>
  <si>
    <t>rozvodnice  do PVC 36 mod,'Z' bytová sut. 2 komplet osazená Fi,Hl.vyp. Jističe</t>
  </si>
  <si>
    <t>15001</t>
  </si>
  <si>
    <t>rozvodnice do PVC 36 mod,'Z' bytová sut. 1 komplet osazená Fi,Hl.vyp. Jističe</t>
  </si>
  <si>
    <t>15002</t>
  </si>
  <si>
    <t>rozvodnice do PVC 36 mod,'Z' bytová 1:NP - R01 komplet osazená Fi,Hl.vyp. Jističe</t>
  </si>
  <si>
    <t>15003</t>
  </si>
  <si>
    <t>rozvodnice do PVC 36 mod,'Z' bytová 2:NP - R01 komplet osazená Fi,Hl.vyp. Jističe</t>
  </si>
  <si>
    <t>15004</t>
  </si>
  <si>
    <t>rozvodnice do PVC 36 mod,'Z' bytová 3:NP - R01 komplet osazená Fi,Hl.vyp. Jističe</t>
  </si>
  <si>
    <t>15005</t>
  </si>
  <si>
    <t>rozvodnice do PVC 36 mod,'Z' bytová podkr.:NP - R01 komplet osazená Fi,Hl.vyp. Jističe</t>
  </si>
  <si>
    <t>15006</t>
  </si>
  <si>
    <t>rozvodnice elektroměrová 8 el.+8x HDO + hl.jištění komplet</t>
  </si>
  <si>
    <t>25698</t>
  </si>
  <si>
    <t>svítidlo s pohybovým čidlem venkovní E27 + LED žárovka 10W</t>
  </si>
  <si>
    <t>25699</t>
  </si>
  <si>
    <t xml:space="preserve">svítidlo bytové stropní </t>
  </si>
  <si>
    <t>25700</t>
  </si>
  <si>
    <t xml:space="preserve">svítidlo nad zrcadlo 1*18W </t>
  </si>
  <si>
    <t>25701</t>
  </si>
  <si>
    <t xml:space="preserve">svítidlo chodbové E27 +  1*10W LED </t>
  </si>
  <si>
    <t>11111</t>
  </si>
  <si>
    <t xml:space="preserve">svítidlo nouzové + piktogram </t>
  </si>
  <si>
    <t>799</t>
  </si>
  <si>
    <t>799 Ostatní</t>
  </si>
  <si>
    <t xml:space="preserve">Prořez </t>
  </si>
  <si>
    <t xml:space="preserve">Podružný materiál </t>
  </si>
  <si>
    <t xml:space="preserve">Podíl přidružených výkonů =  6,0% z 21M + materiál </t>
  </si>
  <si>
    <t xml:space="preserve">Podíl přidružených výkonů =  6,0% z ceníku 22M </t>
  </si>
  <si>
    <t xml:space="preserve">Doprava </t>
  </si>
  <si>
    <t>6 Liberec - Americká 742/60 - Elektro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</si>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</sst>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1" applyFont="1" applyAlignment="1">
      <alignment horizontal="center"/>
    </xf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49" fontId="1" fillId="0" borderId="54" xfId="1" applyNumberFormat="1" applyFont="1" applyBorder="1" applyAlignment="1">
      <alignment horizontal="center"/>
    </xf>
    <xf numFmtId="0" fontId="1" fillId="0" borderId="56" xfId="1" applyFont="1" applyBorder="1"/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9" fontId="3" fillId="0" borderId="7" xfId="0" applyNumberFormat="1" applyFont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17"/>
  <sheetViews>
    <sheetView showGridLines="0" tabSelected="1" topLeftCell="B1" zoomScaleNormal="100" zoomScaleSheetLayoutView="75" workbookViewId="0">
      <selection activeCell="B8" sqref="B8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2258</v>
      </c>
      <c r="E2" s="5"/>
      <c r="F2" s="4"/>
      <c r="G2" s="6"/>
      <c r="H2" s="7" t="s">
        <v>0</v>
      </c>
      <c r="I2" s="8"/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97</v>
      </c>
      <c r="E5" s="13" t="s">
        <v>98</v>
      </c>
      <c r="F5" s="14"/>
      <c r="G5" s="15"/>
      <c r="H5" s="14"/>
      <c r="I5" s="15"/>
      <c r="O5" s="8"/>
    </row>
    <row r="7" spans="2:15" x14ac:dyDescent="0.2">
      <c r="C7" s="16"/>
      <c r="D7" s="17"/>
      <c r="H7" s="18"/>
      <c r="J7" s="17"/>
      <c r="K7" s="17"/>
    </row>
    <row r="8" spans="2:15" x14ac:dyDescent="0.2">
      <c r="D8" s="17"/>
      <c r="H8" s="18"/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/>
      <c r="D11" s="17"/>
      <c r="H11" s="18"/>
      <c r="J11" s="17"/>
      <c r="K11" s="17"/>
    </row>
    <row r="12" spans="2:15" x14ac:dyDescent="0.2">
      <c r="D12" s="17"/>
      <c r="H12" s="18"/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/>
      <c r="H14" s="19"/>
      <c r="J14" s="18"/>
    </row>
    <row r="15" spans="2:15" ht="12.75" customHeight="1" x14ac:dyDescent="0.2">
      <c r="J15" s="18"/>
    </row>
    <row r="16" spans="2:15" ht="28.5" customHeight="1" x14ac:dyDescent="0.2">
      <c r="C16" s="19"/>
      <c r="H16" s="19"/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3</v>
      </c>
      <c r="K18" s="27"/>
    </row>
    <row r="19" spans="2:12" ht="15" customHeight="1" x14ac:dyDescent="0.2">
      <c r="B19" s="28" t="s">
        <v>4</v>
      </c>
      <c r="C19" s="29"/>
      <c r="D19" s="30">
        <v>15</v>
      </c>
      <c r="E19" s="31" t="s">
        <v>5</v>
      </c>
      <c r="F19" s="32"/>
      <c r="G19" s="33"/>
      <c r="H19" s="33"/>
      <c r="I19" s="34">
        <f>ROUND(G31,0)</f>
        <v>0</v>
      </c>
      <c r="J19" s="35"/>
      <c r="K19" s="36"/>
    </row>
    <row r="20" spans="2:12" x14ac:dyDescent="0.2">
      <c r="B20" s="28" t="s">
        <v>6</v>
      </c>
      <c r="C20" s="29"/>
      <c r="D20" s="30">
        <f>SazbaDPH1</f>
        <v>15</v>
      </c>
      <c r="E20" s="31" t="s">
        <v>5</v>
      </c>
      <c r="F20" s="37"/>
      <c r="G20" s="38"/>
      <c r="H20" s="38"/>
      <c r="I20" s="39">
        <f>ROUND(I19*D20/100,0)</f>
        <v>0</v>
      </c>
      <c r="J20" s="40"/>
      <c r="K20" s="36"/>
    </row>
    <row r="21" spans="2:12" x14ac:dyDescent="0.2">
      <c r="B21" s="28" t="s">
        <v>4</v>
      </c>
      <c r="C21" s="29"/>
      <c r="D21" s="30">
        <v>21</v>
      </c>
      <c r="E21" s="31" t="s">
        <v>5</v>
      </c>
      <c r="F21" s="37"/>
      <c r="G21" s="38"/>
      <c r="H21" s="38"/>
      <c r="I21" s="39">
        <f>ROUND(H31,0)</f>
        <v>0</v>
      </c>
      <c r="J21" s="40"/>
      <c r="K21" s="36"/>
    </row>
    <row r="22" spans="2:12" ht="13.5" thickBot="1" x14ac:dyDescent="0.25">
      <c r="B22" s="28" t="s">
        <v>6</v>
      </c>
      <c r="C22" s="29"/>
      <c r="D22" s="30">
        <f>SazbaDPH2</f>
        <v>21</v>
      </c>
      <c r="E22" s="31" t="s">
        <v>5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5" thickBot="1" x14ac:dyDescent="0.25">
      <c r="B23" s="45" t="s">
        <v>7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 x14ac:dyDescent="0.2"/>
    <row r="27" spans="2:12" ht="15.75" customHeight="1" x14ac:dyDescent="0.25">
      <c r="B27" s="13" t="s">
        <v>8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 x14ac:dyDescent="0.2">
      <c r="L28" s="54"/>
    </row>
    <row r="29" spans="2:12" ht="24" customHeight="1" x14ac:dyDescent="0.2">
      <c r="B29" s="55" t="s">
        <v>9</v>
      </c>
      <c r="C29" s="56"/>
      <c r="D29" s="56"/>
      <c r="E29" s="57"/>
      <c r="F29" s="58" t="s">
        <v>10</v>
      </c>
      <c r="G29" s="59" t="str">
        <f>CONCATENATE("Základ DPH ",SazbaDPH1," %")</f>
        <v>Základ DPH 15 %</v>
      </c>
      <c r="H29" s="58" t="str">
        <f>CONCATENATE("Základ DPH ",SazbaDPH2," %")</f>
        <v>Základ DPH 21 %</v>
      </c>
      <c r="I29" s="58" t="s">
        <v>11</v>
      </c>
      <c r="J29" s="58" t="s">
        <v>5</v>
      </c>
    </row>
    <row r="30" spans="2:12" x14ac:dyDescent="0.2">
      <c r="B30" s="60" t="s">
        <v>91</v>
      </c>
      <c r="C30" s="61" t="s">
        <v>100</v>
      </c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" si="0">(G30*SazbaDPH1)/100+(H30*SazbaDPH2)/100</f>
        <v>0</v>
      </c>
      <c r="J30" s="67" t="str">
        <f t="shared" ref="J30" si="1">IF(CelkemObjekty=0,"",F30/CelkemObjekty*100)</f>
        <v/>
      </c>
    </row>
    <row r="31" spans="2:12" ht="17.25" customHeight="1" x14ac:dyDescent="0.2">
      <c r="B31" s="76" t="s">
        <v>12</v>
      </c>
      <c r="C31" s="77"/>
      <c r="D31" s="78"/>
      <c r="E31" s="79"/>
      <c r="F31" s="80">
        <f>SUM(F30:F30)</f>
        <v>0</v>
      </c>
      <c r="G31" s="80">
        <f>SUM(G30:G30)</f>
        <v>0</v>
      </c>
      <c r="H31" s="80">
        <f>SUM(H30:H30)</f>
        <v>0</v>
      </c>
      <c r="I31" s="80">
        <f>SUM(I30:I30)</f>
        <v>0</v>
      </c>
      <c r="J31" s="81" t="str">
        <f t="shared" ref="J31" si="2">IF(CelkemObjekty=0,"",F31/CelkemObjekty*100)</f>
        <v/>
      </c>
    </row>
    <row r="32" spans="2:12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2:11" ht="9.75" customHeight="1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2:11" ht="7.5" customHeight="1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2:11" ht="18" x14ac:dyDescent="0.25">
      <c r="B35" s="13" t="s">
        <v>13</v>
      </c>
      <c r="C35" s="53"/>
      <c r="D35" s="53"/>
      <c r="E35" s="53"/>
      <c r="F35" s="53"/>
      <c r="G35" s="53"/>
      <c r="H35" s="53"/>
      <c r="I35" s="53"/>
      <c r="J35" s="53"/>
      <c r="K35" s="82"/>
    </row>
    <row r="36" spans="2:11" x14ac:dyDescent="0.2">
      <c r="K36" s="82"/>
    </row>
    <row r="37" spans="2:11" ht="25.5" x14ac:dyDescent="0.2">
      <c r="B37" s="83" t="s">
        <v>14</v>
      </c>
      <c r="C37" s="84" t="s">
        <v>15</v>
      </c>
      <c r="D37" s="56"/>
      <c r="E37" s="57"/>
      <c r="F37" s="58" t="s">
        <v>10</v>
      </c>
      <c r="G37" s="59" t="str">
        <f>CONCATENATE("Základ DPH ",SazbaDPH1," %")</f>
        <v>Základ DPH 15 %</v>
      </c>
      <c r="H37" s="58" t="str">
        <f>CONCATENATE("Základ DPH ",SazbaDPH2," %")</f>
        <v>Základ DPH 21 %</v>
      </c>
      <c r="I37" s="59" t="s">
        <v>11</v>
      </c>
      <c r="J37" s="58" t="s">
        <v>5</v>
      </c>
    </row>
    <row r="38" spans="2:11" x14ac:dyDescent="0.2">
      <c r="B38" s="85" t="s">
        <v>91</v>
      </c>
      <c r="C38" s="86" t="s">
        <v>1426</v>
      </c>
      <c r="D38" s="62"/>
      <c r="E38" s="63"/>
      <c r="F38" s="64">
        <f>G38+H38+I38</f>
        <v>0</v>
      </c>
      <c r="G38" s="65">
        <v>0</v>
      </c>
      <c r="H38" s="66">
        <v>0</v>
      </c>
      <c r="I38" s="73">
        <f t="shared" ref="I38:I43" si="3">(G38*SazbaDPH1)/100+(H38*SazbaDPH2)/100</f>
        <v>0</v>
      </c>
      <c r="J38" s="67" t="str">
        <f t="shared" ref="J38:J43" si="4">IF(CelkemObjekty=0,"",F38/CelkemObjekty*100)</f>
        <v/>
      </c>
    </row>
    <row r="39" spans="2:11" x14ac:dyDescent="0.2">
      <c r="B39" s="87" t="s">
        <v>91</v>
      </c>
      <c r="C39" s="88" t="s">
        <v>1653</v>
      </c>
      <c r="D39" s="70"/>
      <c r="E39" s="71"/>
      <c r="F39" s="72">
        <f t="shared" ref="F39:F43" si="5">G39+H39+I39</f>
        <v>0</v>
      </c>
      <c r="G39" s="73">
        <v>0</v>
      </c>
      <c r="H39" s="74">
        <v>0</v>
      </c>
      <c r="I39" s="73">
        <f t="shared" si="3"/>
        <v>0</v>
      </c>
      <c r="J39" s="67" t="str">
        <f t="shared" si="4"/>
        <v/>
      </c>
    </row>
    <row r="40" spans="2:11" x14ac:dyDescent="0.2">
      <c r="B40" s="87" t="s">
        <v>91</v>
      </c>
      <c r="C40" s="88" t="s">
        <v>1693</v>
      </c>
      <c r="D40" s="70"/>
      <c r="E40" s="71"/>
      <c r="F40" s="72">
        <f t="shared" si="5"/>
        <v>0</v>
      </c>
      <c r="G40" s="73">
        <v>0</v>
      </c>
      <c r="H40" s="74">
        <v>0</v>
      </c>
      <c r="I40" s="73">
        <f t="shared" si="3"/>
        <v>0</v>
      </c>
      <c r="J40" s="67" t="str">
        <f t="shared" si="4"/>
        <v/>
      </c>
    </row>
    <row r="41" spans="2:11" x14ac:dyDescent="0.2">
      <c r="B41" s="87" t="s">
        <v>91</v>
      </c>
      <c r="C41" s="88" t="s">
        <v>1925</v>
      </c>
      <c r="D41" s="70"/>
      <c r="E41" s="71"/>
      <c r="F41" s="72">
        <f t="shared" si="5"/>
        <v>0</v>
      </c>
      <c r="G41" s="73">
        <v>0</v>
      </c>
      <c r="H41" s="74">
        <v>0</v>
      </c>
      <c r="I41" s="73">
        <f t="shared" si="3"/>
        <v>0</v>
      </c>
      <c r="J41" s="67" t="str">
        <f t="shared" si="4"/>
        <v/>
      </c>
    </row>
    <row r="42" spans="2:11" x14ac:dyDescent="0.2">
      <c r="B42" s="87" t="s">
        <v>91</v>
      </c>
      <c r="C42" s="88" t="s">
        <v>2023</v>
      </c>
      <c r="D42" s="70"/>
      <c r="E42" s="71"/>
      <c r="F42" s="72">
        <f t="shared" si="5"/>
        <v>0</v>
      </c>
      <c r="G42" s="73">
        <v>0</v>
      </c>
      <c r="H42" s="74">
        <v>0</v>
      </c>
      <c r="I42" s="73">
        <f t="shared" si="3"/>
        <v>0</v>
      </c>
      <c r="J42" s="67" t="str">
        <f t="shared" si="4"/>
        <v/>
      </c>
    </row>
    <row r="43" spans="2:11" x14ac:dyDescent="0.2">
      <c r="B43" s="87" t="s">
        <v>91</v>
      </c>
      <c r="C43" s="88" t="s">
        <v>2257</v>
      </c>
      <c r="D43" s="70"/>
      <c r="E43" s="71"/>
      <c r="F43" s="72">
        <f t="shared" si="5"/>
        <v>0</v>
      </c>
      <c r="G43" s="73">
        <v>0</v>
      </c>
      <c r="H43" s="74">
        <v>0</v>
      </c>
      <c r="I43" s="73">
        <f t="shared" si="3"/>
        <v>0</v>
      </c>
      <c r="J43" s="67" t="str">
        <f t="shared" si="4"/>
        <v/>
      </c>
    </row>
    <row r="44" spans="2:11" x14ac:dyDescent="0.2">
      <c r="B44" s="76" t="s">
        <v>12</v>
      </c>
      <c r="C44" s="77"/>
      <c r="D44" s="78"/>
      <c r="E44" s="79"/>
      <c r="F44" s="80">
        <f>SUM(F38:F43)</f>
        <v>0</v>
      </c>
      <c r="G44" s="89">
        <f>SUM(G38:G43)</f>
        <v>0</v>
      </c>
      <c r="H44" s="80">
        <f>SUM(H38:H43)</f>
        <v>0</v>
      </c>
      <c r="I44" s="89">
        <f>SUM(I38:I43)</f>
        <v>0</v>
      </c>
      <c r="J44" s="81" t="str">
        <f t="shared" ref="J44" si="6">IF(CelkemObjekty=0,"",F44/CelkemObjekty*100)</f>
        <v/>
      </c>
    </row>
    <row r="45" spans="2:11" ht="9" customHeight="1" x14ac:dyDescent="0.2"/>
    <row r="46" spans="2:11" ht="6" customHeight="1" x14ac:dyDescent="0.2"/>
    <row r="47" spans="2:11" ht="3" customHeight="1" x14ac:dyDescent="0.2"/>
    <row r="48" spans="2:11" ht="6.75" customHeight="1" x14ac:dyDescent="0.2"/>
    <row r="49" spans="2:10" ht="20.25" customHeight="1" x14ac:dyDescent="0.25">
      <c r="B49" s="13" t="s">
        <v>16</v>
      </c>
      <c r="C49" s="53"/>
      <c r="D49" s="53"/>
      <c r="E49" s="53"/>
      <c r="F49" s="53"/>
      <c r="G49" s="53"/>
      <c r="H49" s="53"/>
      <c r="I49" s="53"/>
      <c r="J49" s="53"/>
    </row>
    <row r="50" spans="2:10" ht="9" customHeight="1" x14ac:dyDescent="0.2"/>
    <row r="51" spans="2:10" x14ac:dyDescent="0.2">
      <c r="B51" s="55" t="s">
        <v>17</v>
      </c>
      <c r="C51" s="56"/>
      <c r="D51" s="56"/>
      <c r="E51" s="58" t="s">
        <v>5</v>
      </c>
      <c r="F51" s="58" t="s">
        <v>18</v>
      </c>
      <c r="G51" s="59" t="s">
        <v>19</v>
      </c>
      <c r="H51" s="58" t="s">
        <v>20</v>
      </c>
      <c r="I51" s="59" t="s">
        <v>21</v>
      </c>
      <c r="J51" s="90" t="s">
        <v>22</v>
      </c>
    </row>
    <row r="52" spans="2:10" x14ac:dyDescent="0.2">
      <c r="B52" s="60" t="s">
        <v>1752</v>
      </c>
      <c r="C52" s="333" t="s">
        <v>1753</v>
      </c>
      <c r="D52" s="62"/>
      <c r="E52" s="91" t="str">
        <f>IF(SUM(SoucetDilu)=0,"",SUM(F52:J52)/SUM(SoucetDilu)*100)</f>
        <v/>
      </c>
      <c r="F52" s="66"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 x14ac:dyDescent="0.2">
      <c r="B53" s="68" t="s">
        <v>91</v>
      </c>
      <c r="C53" s="69" t="s">
        <v>92</v>
      </c>
      <c r="D53" s="70"/>
      <c r="E53" s="92" t="str">
        <f>IF(SUM(SoucetDilu)=0,"",SUM(F53:J53)/SUM(SoucetDilu)*100)</f>
        <v/>
      </c>
      <c r="F53" s="74">
        <v>0</v>
      </c>
      <c r="G53" s="73">
        <v>0</v>
      </c>
      <c r="H53" s="74">
        <v>0</v>
      </c>
      <c r="I53" s="73">
        <v>0</v>
      </c>
      <c r="J53" s="74">
        <v>0</v>
      </c>
    </row>
    <row r="54" spans="2:10" x14ac:dyDescent="0.2">
      <c r="B54" s="68" t="s">
        <v>2109</v>
      </c>
      <c r="C54" s="75" t="s">
        <v>2110</v>
      </c>
      <c r="D54" s="70"/>
      <c r="E54" s="92" t="str">
        <f>IF(SUM(SoucetDilu)=0,"",SUM(F54:J54)/SUM(SoucetDilu)*100)</f>
        <v/>
      </c>
      <c r="F54" s="74">
        <v>0</v>
      </c>
      <c r="G54" s="73">
        <v>0</v>
      </c>
      <c r="H54" s="74">
        <v>0</v>
      </c>
      <c r="I54" s="73">
        <v>0</v>
      </c>
      <c r="J54" s="74">
        <v>0</v>
      </c>
    </row>
    <row r="55" spans="2:10" x14ac:dyDescent="0.2">
      <c r="B55" s="68" t="s">
        <v>146</v>
      </c>
      <c r="C55" s="69" t="s">
        <v>147</v>
      </c>
      <c r="D55" s="70"/>
      <c r="E55" s="92" t="str">
        <f>IF(SUM(SoucetDilu)=0,"",SUM(F55:J55)/SUM(SoucetDilu)*100)</f>
        <v/>
      </c>
      <c r="F55" s="74">
        <v>0</v>
      </c>
      <c r="G55" s="73">
        <v>0</v>
      </c>
      <c r="H55" s="74">
        <v>0</v>
      </c>
      <c r="I55" s="73">
        <v>0</v>
      </c>
      <c r="J55" s="74">
        <v>0</v>
      </c>
    </row>
    <row r="56" spans="2:10" x14ac:dyDescent="0.2">
      <c r="B56" s="68" t="s">
        <v>183</v>
      </c>
      <c r="C56" s="69" t="s">
        <v>184</v>
      </c>
      <c r="D56" s="70"/>
      <c r="E56" s="92" t="str">
        <f>IF(SUM(SoucetDilu)=0,"",SUM(F56:J56)/SUM(SoucetDilu)*100)</f>
        <v/>
      </c>
      <c r="F56" s="74">
        <v>0</v>
      </c>
      <c r="G56" s="73">
        <v>0</v>
      </c>
      <c r="H56" s="74">
        <v>0</v>
      </c>
      <c r="I56" s="73">
        <v>0</v>
      </c>
      <c r="J56" s="74">
        <v>0</v>
      </c>
    </row>
    <row r="57" spans="2:10" x14ac:dyDescent="0.2">
      <c r="B57" s="68" t="s">
        <v>419</v>
      </c>
      <c r="C57" s="69" t="s">
        <v>420</v>
      </c>
      <c r="D57" s="70"/>
      <c r="E57" s="92" t="str">
        <f>IF(SUM(SoucetDilu)=0,"",SUM(F57:J57)/SUM(SoucetDilu)*100)</f>
        <v/>
      </c>
      <c r="F57" s="74">
        <v>0</v>
      </c>
      <c r="G57" s="73">
        <v>0</v>
      </c>
      <c r="H57" s="74">
        <v>0</v>
      </c>
      <c r="I57" s="73">
        <v>0</v>
      </c>
      <c r="J57" s="74">
        <v>0</v>
      </c>
    </row>
    <row r="58" spans="2:10" x14ac:dyDescent="0.2">
      <c r="B58" s="68" t="s">
        <v>452</v>
      </c>
      <c r="C58" s="69" t="s">
        <v>453</v>
      </c>
      <c r="D58" s="70"/>
      <c r="E58" s="92" t="str">
        <f>IF(SUM(SoucetDilu)=0,"",SUM(F58:J58)/SUM(SoucetDilu)*100)</f>
        <v/>
      </c>
      <c r="F58" s="74">
        <v>0</v>
      </c>
      <c r="G58" s="73">
        <v>0</v>
      </c>
      <c r="H58" s="74">
        <v>0</v>
      </c>
      <c r="I58" s="73">
        <v>0</v>
      </c>
      <c r="J58" s="74">
        <v>0</v>
      </c>
    </row>
    <row r="59" spans="2:10" x14ac:dyDescent="0.2">
      <c r="B59" s="68" t="s">
        <v>558</v>
      </c>
      <c r="C59" s="69" t="s">
        <v>559</v>
      </c>
      <c r="D59" s="70"/>
      <c r="E59" s="92" t="str">
        <f>IF(SUM(SoucetDilu)=0,"",SUM(F59:J59)/SUM(SoucetDilu)*100)</f>
        <v/>
      </c>
      <c r="F59" s="74">
        <v>0</v>
      </c>
      <c r="G59" s="73">
        <v>0</v>
      </c>
      <c r="H59" s="74">
        <v>0</v>
      </c>
      <c r="I59" s="73">
        <v>0</v>
      </c>
      <c r="J59" s="74">
        <v>0</v>
      </c>
    </row>
    <row r="60" spans="2:10" x14ac:dyDescent="0.2">
      <c r="B60" s="68" t="s">
        <v>587</v>
      </c>
      <c r="C60" s="69" t="s">
        <v>588</v>
      </c>
      <c r="D60" s="70"/>
      <c r="E60" s="92" t="str">
        <f>IF(SUM(SoucetDilu)=0,"",SUM(F60:J60)/SUM(SoucetDilu)*100)</f>
        <v/>
      </c>
      <c r="F60" s="74">
        <v>0</v>
      </c>
      <c r="G60" s="73">
        <v>0</v>
      </c>
      <c r="H60" s="74">
        <v>0</v>
      </c>
      <c r="I60" s="73">
        <v>0</v>
      </c>
      <c r="J60" s="74">
        <v>0</v>
      </c>
    </row>
    <row r="61" spans="2:10" x14ac:dyDescent="0.2">
      <c r="B61" s="68" t="s">
        <v>906</v>
      </c>
      <c r="C61" s="69" t="s">
        <v>907</v>
      </c>
      <c r="D61" s="70"/>
      <c r="E61" s="92" t="str">
        <f>IF(SUM(SoucetDilu)=0,"",SUM(F61:J61)/SUM(SoucetDilu)*100)</f>
        <v/>
      </c>
      <c r="F61" s="74">
        <v>0</v>
      </c>
      <c r="G61" s="73">
        <v>0</v>
      </c>
      <c r="H61" s="74">
        <v>0</v>
      </c>
      <c r="I61" s="73">
        <v>0</v>
      </c>
      <c r="J61" s="74">
        <v>0</v>
      </c>
    </row>
    <row r="62" spans="2:10" x14ac:dyDescent="0.2">
      <c r="B62" s="68" t="s">
        <v>942</v>
      </c>
      <c r="C62" s="69" t="s">
        <v>943</v>
      </c>
      <c r="D62" s="70"/>
      <c r="E62" s="92" t="str">
        <f>IF(SUM(SoucetDilu)=0,"",SUM(F62:J62)/SUM(SoucetDilu)*100)</f>
        <v/>
      </c>
      <c r="F62" s="74">
        <v>0</v>
      </c>
      <c r="G62" s="73">
        <v>0</v>
      </c>
      <c r="H62" s="74">
        <v>0</v>
      </c>
      <c r="I62" s="73">
        <v>0</v>
      </c>
      <c r="J62" s="74">
        <v>0</v>
      </c>
    </row>
    <row r="63" spans="2:10" x14ac:dyDescent="0.2">
      <c r="B63" s="68" t="s">
        <v>959</v>
      </c>
      <c r="C63" s="69" t="s">
        <v>960</v>
      </c>
      <c r="D63" s="70"/>
      <c r="E63" s="92" t="str">
        <f>IF(SUM(SoucetDilu)=0,"",SUM(F63:J63)/SUM(SoucetDilu)*100)</f>
        <v/>
      </c>
      <c r="F63" s="74">
        <v>0</v>
      </c>
      <c r="G63" s="73">
        <v>0</v>
      </c>
      <c r="H63" s="74">
        <v>0</v>
      </c>
      <c r="I63" s="73">
        <v>0</v>
      </c>
      <c r="J63" s="74">
        <v>0</v>
      </c>
    </row>
    <row r="64" spans="2:10" x14ac:dyDescent="0.2">
      <c r="B64" s="68" t="s">
        <v>997</v>
      </c>
      <c r="C64" s="69" t="s">
        <v>998</v>
      </c>
      <c r="D64" s="70"/>
      <c r="E64" s="92" t="str">
        <f>IF(SUM(SoucetDilu)=0,"",SUM(F64:J64)/SUM(SoucetDilu)*100)</f>
        <v/>
      </c>
      <c r="F64" s="74">
        <v>0</v>
      </c>
      <c r="G64" s="73">
        <v>0</v>
      </c>
      <c r="H64" s="74">
        <v>0</v>
      </c>
      <c r="I64" s="73">
        <v>0</v>
      </c>
      <c r="J64" s="74">
        <v>0</v>
      </c>
    </row>
    <row r="65" spans="2:10" x14ac:dyDescent="0.2">
      <c r="B65" s="68" t="s">
        <v>1428</v>
      </c>
      <c r="C65" s="69" t="s">
        <v>1429</v>
      </c>
      <c r="D65" s="70"/>
      <c r="E65" s="92" t="str">
        <f>IF(SUM(SoucetDilu)=0,"",SUM(F65:J65)/SUM(SoucetDilu)*100)</f>
        <v/>
      </c>
      <c r="F65" s="74">
        <v>0</v>
      </c>
      <c r="G65" s="73">
        <v>0</v>
      </c>
      <c r="H65" s="74">
        <v>0</v>
      </c>
      <c r="I65" s="73">
        <v>0</v>
      </c>
      <c r="J65" s="74">
        <v>0</v>
      </c>
    </row>
    <row r="66" spans="2:10" x14ac:dyDescent="0.2">
      <c r="B66" s="68" t="s">
        <v>1501</v>
      </c>
      <c r="C66" s="69" t="s">
        <v>1502</v>
      </c>
      <c r="D66" s="70"/>
      <c r="E66" s="92" t="str">
        <f>IF(SUM(SoucetDilu)=0,"",SUM(F66:J66)/SUM(SoucetDilu)*100)</f>
        <v/>
      </c>
      <c r="F66" s="74">
        <v>0</v>
      </c>
      <c r="G66" s="73">
        <v>0</v>
      </c>
      <c r="H66" s="74">
        <v>0</v>
      </c>
      <c r="I66" s="73">
        <v>0</v>
      </c>
      <c r="J66" s="74">
        <v>0</v>
      </c>
    </row>
    <row r="67" spans="2:10" x14ac:dyDescent="0.2">
      <c r="B67" s="68" t="s">
        <v>1655</v>
      </c>
      <c r="C67" s="69" t="s">
        <v>1656</v>
      </c>
      <c r="D67" s="70"/>
      <c r="E67" s="92" t="str">
        <f>IF(SUM(SoucetDilu)=0,"",SUM(F67:J67)/SUM(SoucetDilu)*100)</f>
        <v/>
      </c>
      <c r="F67" s="74">
        <v>0</v>
      </c>
      <c r="G67" s="73">
        <v>0</v>
      </c>
      <c r="H67" s="74">
        <v>0</v>
      </c>
      <c r="I67" s="73">
        <v>0</v>
      </c>
      <c r="J67" s="74">
        <v>0</v>
      </c>
    </row>
    <row r="68" spans="2:10" x14ac:dyDescent="0.2">
      <c r="B68" s="68" t="s">
        <v>1581</v>
      </c>
      <c r="C68" s="69" t="s">
        <v>1582</v>
      </c>
      <c r="D68" s="70"/>
      <c r="E68" s="92" t="str">
        <f>IF(SUM(SoucetDilu)=0,"",SUM(F68:J68)/SUM(SoucetDilu)*100)</f>
        <v/>
      </c>
      <c r="F68" s="74">
        <v>0</v>
      </c>
      <c r="G68" s="73">
        <v>0</v>
      </c>
      <c r="H68" s="74">
        <v>0</v>
      </c>
      <c r="I68" s="73">
        <v>0</v>
      </c>
      <c r="J68" s="74">
        <v>0</v>
      </c>
    </row>
    <row r="69" spans="2:10" x14ac:dyDescent="0.2">
      <c r="B69" s="68" t="s">
        <v>1643</v>
      </c>
      <c r="C69" s="69" t="s">
        <v>1644</v>
      </c>
      <c r="D69" s="70"/>
      <c r="E69" s="92" t="str">
        <f>IF(SUM(SoucetDilu)=0,"",SUM(F69:J69)/SUM(SoucetDilu)*100)</f>
        <v/>
      </c>
      <c r="F69" s="74">
        <v>0</v>
      </c>
      <c r="G69" s="73">
        <v>0</v>
      </c>
      <c r="H69" s="74">
        <v>0</v>
      </c>
      <c r="I69" s="73">
        <v>0</v>
      </c>
      <c r="J69" s="74">
        <v>0</v>
      </c>
    </row>
    <row r="70" spans="2:10" x14ac:dyDescent="0.2">
      <c r="B70" s="68" t="s">
        <v>1695</v>
      </c>
      <c r="C70" s="75" t="s">
        <v>1696</v>
      </c>
      <c r="D70" s="70"/>
      <c r="E70" s="92" t="str">
        <f>IF(SUM(SoucetDilu)=0,"",SUM(F70:J70)/SUM(SoucetDilu)*100)</f>
        <v/>
      </c>
      <c r="F70" s="74">
        <v>0</v>
      </c>
      <c r="G70" s="73">
        <v>0</v>
      </c>
      <c r="H70" s="74">
        <v>0</v>
      </c>
      <c r="I70" s="73">
        <v>0</v>
      </c>
      <c r="J70" s="74">
        <v>0</v>
      </c>
    </row>
    <row r="71" spans="2:10" x14ac:dyDescent="0.2">
      <c r="B71" s="68" t="s">
        <v>1835</v>
      </c>
      <c r="C71" s="75" t="s">
        <v>1836</v>
      </c>
      <c r="D71" s="70"/>
      <c r="E71" s="92" t="str">
        <f>IF(SUM(SoucetDilu)=0,"",SUM(F71:J71)/SUM(SoucetDilu)*100)</f>
        <v/>
      </c>
      <c r="F71" s="74">
        <v>0</v>
      </c>
      <c r="G71" s="73">
        <v>0</v>
      </c>
      <c r="H71" s="74">
        <v>0</v>
      </c>
      <c r="I71" s="73">
        <v>0</v>
      </c>
      <c r="J71" s="74">
        <v>0</v>
      </c>
    </row>
    <row r="72" spans="2:10" x14ac:dyDescent="0.2">
      <c r="B72" s="68" t="s">
        <v>1861</v>
      </c>
      <c r="C72" s="75" t="s">
        <v>1862</v>
      </c>
      <c r="D72" s="70"/>
      <c r="E72" s="92" t="str">
        <f>IF(SUM(SoucetDilu)=0,"",SUM(F72:J72)/SUM(SoucetDilu)*100)</f>
        <v/>
      </c>
      <c r="F72" s="74">
        <v>0</v>
      </c>
      <c r="G72" s="73">
        <v>0</v>
      </c>
      <c r="H72" s="74">
        <v>0</v>
      </c>
      <c r="I72" s="73">
        <v>0</v>
      </c>
      <c r="J72" s="74">
        <v>0</v>
      </c>
    </row>
    <row r="73" spans="2:10" x14ac:dyDescent="0.2">
      <c r="B73" s="68" t="s">
        <v>1904</v>
      </c>
      <c r="C73" s="75" t="s">
        <v>1905</v>
      </c>
      <c r="D73" s="70"/>
      <c r="E73" s="92" t="str">
        <f>IF(SUM(SoucetDilu)=0,"",SUM(F73:J73)/SUM(SoucetDilu)*100)</f>
        <v/>
      </c>
      <c r="F73" s="74">
        <v>0</v>
      </c>
      <c r="G73" s="73">
        <v>0</v>
      </c>
      <c r="H73" s="74">
        <v>0</v>
      </c>
      <c r="I73" s="73">
        <v>0</v>
      </c>
      <c r="J73" s="74">
        <v>0</v>
      </c>
    </row>
    <row r="74" spans="2:10" x14ac:dyDescent="0.2">
      <c r="B74" s="68" t="s">
        <v>1911</v>
      </c>
      <c r="C74" s="75" t="s">
        <v>1912</v>
      </c>
      <c r="D74" s="70"/>
      <c r="E74" s="92" t="str">
        <f>IF(SUM(SoucetDilu)=0,"",SUM(F74:J74)/SUM(SoucetDilu)*100)</f>
        <v/>
      </c>
      <c r="F74" s="74">
        <v>0</v>
      </c>
      <c r="G74" s="73">
        <v>0</v>
      </c>
      <c r="H74" s="74">
        <v>0</v>
      </c>
      <c r="I74" s="73">
        <v>0</v>
      </c>
      <c r="J74" s="74">
        <v>0</v>
      </c>
    </row>
    <row r="75" spans="2:10" x14ac:dyDescent="0.2">
      <c r="B75" s="68" t="s">
        <v>1928</v>
      </c>
      <c r="C75" s="75" t="s">
        <v>1929</v>
      </c>
      <c r="D75" s="70"/>
      <c r="E75" s="92" t="str">
        <f>IF(SUM(SoucetDilu)=0,"",SUM(F75:J75)/SUM(SoucetDilu)*100)</f>
        <v/>
      </c>
      <c r="F75" s="74">
        <v>0</v>
      </c>
      <c r="G75" s="73">
        <v>0</v>
      </c>
      <c r="H75" s="74">
        <v>0</v>
      </c>
      <c r="I75" s="73">
        <v>0</v>
      </c>
      <c r="J75" s="74">
        <v>0</v>
      </c>
    </row>
    <row r="76" spans="2:10" x14ac:dyDescent="0.2">
      <c r="B76" s="68" t="s">
        <v>1941</v>
      </c>
      <c r="C76" s="75" t="s">
        <v>1942</v>
      </c>
      <c r="D76" s="70"/>
      <c r="E76" s="92" t="str">
        <f>IF(SUM(SoucetDilu)=0,"",SUM(F76:J76)/SUM(SoucetDilu)*100)</f>
        <v/>
      </c>
      <c r="F76" s="74">
        <v>0</v>
      </c>
      <c r="G76" s="73">
        <v>0</v>
      </c>
      <c r="H76" s="74">
        <v>0</v>
      </c>
      <c r="I76" s="73">
        <v>0</v>
      </c>
      <c r="J76" s="74">
        <v>0</v>
      </c>
    </row>
    <row r="77" spans="2:10" x14ac:dyDescent="0.2">
      <c r="B77" s="68" t="s">
        <v>1954</v>
      </c>
      <c r="C77" s="75" t="s">
        <v>1955</v>
      </c>
      <c r="D77" s="70"/>
      <c r="E77" s="92" t="str">
        <f>IF(SUM(SoucetDilu)=0,"",SUM(F77:J77)/SUM(SoucetDilu)*100)</f>
        <v/>
      </c>
      <c r="F77" s="74">
        <v>0</v>
      </c>
      <c r="G77" s="73">
        <v>0</v>
      </c>
      <c r="H77" s="74">
        <v>0</v>
      </c>
      <c r="I77" s="73">
        <v>0</v>
      </c>
      <c r="J77" s="74">
        <v>0</v>
      </c>
    </row>
    <row r="78" spans="2:10" x14ac:dyDescent="0.2">
      <c r="B78" s="68" t="s">
        <v>1971</v>
      </c>
      <c r="C78" s="75" t="s">
        <v>1972</v>
      </c>
      <c r="D78" s="70"/>
      <c r="E78" s="92" t="str">
        <f>IF(SUM(SoucetDilu)=0,"",SUM(F78:J78)/SUM(SoucetDilu)*100)</f>
        <v/>
      </c>
      <c r="F78" s="74">
        <v>0</v>
      </c>
      <c r="G78" s="73">
        <v>0</v>
      </c>
      <c r="H78" s="74">
        <v>0</v>
      </c>
      <c r="I78" s="73">
        <v>0</v>
      </c>
      <c r="J78" s="74">
        <v>0</v>
      </c>
    </row>
    <row r="79" spans="2:10" x14ac:dyDescent="0.2">
      <c r="B79" s="68" t="s">
        <v>1986</v>
      </c>
      <c r="C79" s="75" t="s">
        <v>1987</v>
      </c>
      <c r="D79" s="70"/>
      <c r="E79" s="92" t="str">
        <f>IF(SUM(SoucetDilu)=0,"",SUM(F79:J79)/SUM(SoucetDilu)*100)</f>
        <v/>
      </c>
      <c r="F79" s="74">
        <v>0</v>
      </c>
      <c r="G79" s="73">
        <v>0</v>
      </c>
      <c r="H79" s="74">
        <v>0</v>
      </c>
      <c r="I79" s="73">
        <v>0</v>
      </c>
      <c r="J79" s="74">
        <v>0</v>
      </c>
    </row>
    <row r="80" spans="2:10" x14ac:dyDescent="0.2">
      <c r="B80" s="68" t="s">
        <v>1993</v>
      </c>
      <c r="C80" s="75" t="s">
        <v>1994</v>
      </c>
      <c r="D80" s="70"/>
      <c r="E80" s="92" t="str">
        <f>IF(SUM(SoucetDilu)=0,"",SUM(F80:J80)/SUM(SoucetDilu)*100)</f>
        <v/>
      </c>
      <c r="F80" s="74">
        <v>0</v>
      </c>
      <c r="G80" s="73">
        <v>0</v>
      </c>
      <c r="H80" s="74">
        <v>0</v>
      </c>
      <c r="I80" s="73">
        <v>0</v>
      </c>
      <c r="J80" s="74">
        <v>0</v>
      </c>
    </row>
    <row r="81" spans="2:10" x14ac:dyDescent="0.2">
      <c r="B81" s="68" t="s">
        <v>2010</v>
      </c>
      <c r="C81" s="75" t="s">
        <v>2011</v>
      </c>
      <c r="D81" s="70"/>
      <c r="E81" s="92" t="str">
        <f>IF(SUM(SoucetDilu)=0,"",SUM(F81:J81)/SUM(SoucetDilu)*100)</f>
        <v/>
      </c>
      <c r="F81" s="74">
        <v>0</v>
      </c>
      <c r="G81" s="73">
        <v>0</v>
      </c>
      <c r="H81" s="74">
        <v>0</v>
      </c>
      <c r="I81" s="73">
        <v>0</v>
      </c>
      <c r="J81" s="74">
        <v>0</v>
      </c>
    </row>
    <row r="82" spans="2:10" x14ac:dyDescent="0.2">
      <c r="B82" s="68" t="s">
        <v>1004</v>
      </c>
      <c r="C82" s="69" t="s">
        <v>1005</v>
      </c>
      <c r="D82" s="70"/>
      <c r="E82" s="92" t="str">
        <f>IF(SUM(SoucetDilu)=0,"",SUM(F82:J82)/SUM(SoucetDilu)*100)</f>
        <v/>
      </c>
      <c r="F82" s="74">
        <v>0</v>
      </c>
      <c r="G82" s="73">
        <v>0</v>
      </c>
      <c r="H82" s="74">
        <v>0</v>
      </c>
      <c r="I82" s="73">
        <v>0</v>
      </c>
      <c r="J82" s="74">
        <v>0</v>
      </c>
    </row>
    <row r="83" spans="2:10" x14ac:dyDescent="0.2">
      <c r="B83" s="68" t="s">
        <v>1071</v>
      </c>
      <c r="C83" s="69" t="s">
        <v>1072</v>
      </c>
      <c r="D83" s="70"/>
      <c r="E83" s="92" t="str">
        <f>IF(SUM(SoucetDilu)=0,"",SUM(F83:J83)/SUM(SoucetDilu)*100)</f>
        <v/>
      </c>
      <c r="F83" s="74">
        <v>0</v>
      </c>
      <c r="G83" s="73">
        <v>0</v>
      </c>
      <c r="H83" s="74">
        <v>0</v>
      </c>
      <c r="I83" s="73">
        <v>0</v>
      </c>
      <c r="J83" s="74">
        <v>0</v>
      </c>
    </row>
    <row r="84" spans="2:10" x14ac:dyDescent="0.2">
      <c r="B84" s="68" t="s">
        <v>1116</v>
      </c>
      <c r="C84" s="69" t="s">
        <v>1117</v>
      </c>
      <c r="D84" s="70"/>
      <c r="E84" s="92" t="str">
        <f>IF(SUM(SoucetDilu)=0,"",SUM(F84:J84)/SUM(SoucetDilu)*100)</f>
        <v/>
      </c>
      <c r="F84" s="74">
        <v>0</v>
      </c>
      <c r="G84" s="73">
        <v>0</v>
      </c>
      <c r="H84" s="74">
        <v>0</v>
      </c>
      <c r="I84" s="73">
        <v>0</v>
      </c>
      <c r="J84" s="74">
        <v>0</v>
      </c>
    </row>
    <row r="85" spans="2:10" x14ac:dyDescent="0.2">
      <c r="B85" s="68" t="s">
        <v>1138</v>
      </c>
      <c r="C85" s="69" t="s">
        <v>1139</v>
      </c>
      <c r="D85" s="70"/>
      <c r="E85" s="92" t="str">
        <f>IF(SUM(SoucetDilu)=0,"",SUM(F85:J85)/SUM(SoucetDilu)*100)</f>
        <v/>
      </c>
      <c r="F85" s="74">
        <v>0</v>
      </c>
      <c r="G85" s="73">
        <v>0</v>
      </c>
      <c r="H85" s="74">
        <v>0</v>
      </c>
      <c r="I85" s="73">
        <v>0</v>
      </c>
      <c r="J85" s="74">
        <v>0</v>
      </c>
    </row>
    <row r="86" spans="2:10" x14ac:dyDescent="0.2">
      <c r="B86" s="68" t="s">
        <v>1306</v>
      </c>
      <c r="C86" s="69" t="s">
        <v>1307</v>
      </c>
      <c r="D86" s="70"/>
      <c r="E86" s="92" t="str">
        <f>IF(SUM(SoucetDilu)=0,"",SUM(F86:J86)/SUM(SoucetDilu)*100)</f>
        <v/>
      </c>
      <c r="F86" s="74">
        <v>0</v>
      </c>
      <c r="G86" s="73">
        <v>0</v>
      </c>
      <c r="H86" s="74">
        <v>0</v>
      </c>
      <c r="I86" s="73">
        <v>0</v>
      </c>
      <c r="J86" s="74">
        <v>0</v>
      </c>
    </row>
    <row r="87" spans="2:10" x14ac:dyDescent="0.2">
      <c r="B87" s="68" t="s">
        <v>1332</v>
      </c>
      <c r="C87" s="69" t="s">
        <v>1333</v>
      </c>
      <c r="D87" s="70"/>
      <c r="E87" s="92" t="str">
        <f>IF(SUM(SoucetDilu)=0,"",SUM(F87:J87)/SUM(SoucetDilu)*100)</f>
        <v/>
      </c>
      <c r="F87" s="74">
        <v>0</v>
      </c>
      <c r="G87" s="73">
        <v>0</v>
      </c>
      <c r="H87" s="74">
        <v>0</v>
      </c>
      <c r="I87" s="73">
        <v>0</v>
      </c>
      <c r="J87" s="74">
        <v>0</v>
      </c>
    </row>
    <row r="88" spans="2:10" x14ac:dyDescent="0.2">
      <c r="B88" s="68" t="s">
        <v>1354</v>
      </c>
      <c r="C88" s="69" t="s">
        <v>1355</v>
      </c>
      <c r="D88" s="70"/>
      <c r="E88" s="92" t="str">
        <f>IF(SUM(SoucetDilu)=0,"",SUM(F88:J88)/SUM(SoucetDilu)*100)</f>
        <v/>
      </c>
      <c r="F88" s="74">
        <v>0</v>
      </c>
      <c r="G88" s="73">
        <v>0</v>
      </c>
      <c r="H88" s="74">
        <v>0</v>
      </c>
      <c r="I88" s="73">
        <v>0</v>
      </c>
      <c r="J88" s="74">
        <v>0</v>
      </c>
    </row>
    <row r="89" spans="2:10" x14ac:dyDescent="0.2">
      <c r="B89" s="68" t="s">
        <v>1361</v>
      </c>
      <c r="C89" s="69" t="s">
        <v>1362</v>
      </c>
      <c r="D89" s="70"/>
      <c r="E89" s="92" t="str">
        <f>IF(SUM(SoucetDilu)=0,"",SUM(F89:J89)/SUM(SoucetDilu)*100)</f>
        <v/>
      </c>
      <c r="F89" s="74">
        <v>0</v>
      </c>
      <c r="G89" s="73">
        <v>0</v>
      </c>
      <c r="H89" s="74">
        <v>0</v>
      </c>
      <c r="I89" s="73">
        <v>0</v>
      </c>
      <c r="J89" s="74">
        <v>0</v>
      </c>
    </row>
    <row r="90" spans="2:10" x14ac:dyDescent="0.2">
      <c r="B90" s="68" t="s">
        <v>1374</v>
      </c>
      <c r="C90" s="69" t="s">
        <v>1375</v>
      </c>
      <c r="D90" s="70"/>
      <c r="E90" s="92" t="str">
        <f>IF(SUM(SoucetDilu)=0,"",SUM(F90:J90)/SUM(SoucetDilu)*100)</f>
        <v/>
      </c>
      <c r="F90" s="74">
        <v>0</v>
      </c>
      <c r="G90" s="73">
        <v>0</v>
      </c>
      <c r="H90" s="74">
        <v>0</v>
      </c>
      <c r="I90" s="73">
        <v>0</v>
      </c>
      <c r="J90" s="74">
        <v>0</v>
      </c>
    </row>
    <row r="91" spans="2:10" x14ac:dyDescent="0.2">
      <c r="B91" s="68" t="s">
        <v>1394</v>
      </c>
      <c r="C91" s="69" t="s">
        <v>1395</v>
      </c>
      <c r="D91" s="70"/>
      <c r="E91" s="92" t="str">
        <f>IF(SUM(SoucetDilu)=0,"",SUM(F91:J91)/SUM(SoucetDilu)*100)</f>
        <v/>
      </c>
      <c r="F91" s="74">
        <v>0</v>
      </c>
      <c r="G91" s="73">
        <v>0</v>
      </c>
      <c r="H91" s="74">
        <v>0</v>
      </c>
      <c r="I91" s="73">
        <v>0</v>
      </c>
      <c r="J91" s="74">
        <v>0</v>
      </c>
    </row>
    <row r="92" spans="2:10" x14ac:dyDescent="0.2">
      <c r="B92" s="68" t="s">
        <v>2250</v>
      </c>
      <c r="C92" s="75" t="s">
        <v>1644</v>
      </c>
      <c r="D92" s="70"/>
      <c r="E92" s="92" t="str">
        <f>IF(SUM(SoucetDilu)=0,"",SUM(F92:J92)/SUM(SoucetDilu)*100)</f>
        <v/>
      </c>
      <c r="F92" s="74">
        <v>0</v>
      </c>
      <c r="G92" s="73">
        <v>0</v>
      </c>
      <c r="H92" s="74">
        <v>0</v>
      </c>
      <c r="I92" s="73">
        <v>0</v>
      </c>
      <c r="J92" s="74">
        <v>0</v>
      </c>
    </row>
    <row r="93" spans="2:10" x14ac:dyDescent="0.2">
      <c r="B93" s="68" t="s">
        <v>2121</v>
      </c>
      <c r="C93" s="75" t="s">
        <v>22</v>
      </c>
      <c r="D93" s="70"/>
      <c r="E93" s="92" t="str">
        <f>IF(SUM(SoucetDilu)=0,"",SUM(F93:J93)/SUM(SoucetDilu)*100)</f>
        <v/>
      </c>
      <c r="F93" s="74">
        <v>0</v>
      </c>
      <c r="G93" s="73">
        <v>0</v>
      </c>
      <c r="H93" s="74">
        <v>0</v>
      </c>
      <c r="I93" s="73">
        <v>0</v>
      </c>
      <c r="J93" s="74">
        <v>0</v>
      </c>
    </row>
    <row r="94" spans="2:10" x14ac:dyDescent="0.2">
      <c r="B94" s="68" t="s">
        <v>2127</v>
      </c>
      <c r="C94" s="75" t="s">
        <v>2128</v>
      </c>
      <c r="D94" s="70"/>
      <c r="E94" s="92" t="str">
        <f>IF(SUM(SoucetDilu)=0,"",SUM(F94:J94)/SUM(SoucetDilu)*100)</f>
        <v/>
      </c>
      <c r="F94" s="74">
        <v>0</v>
      </c>
      <c r="G94" s="73">
        <v>0</v>
      </c>
      <c r="H94" s="74">
        <v>0</v>
      </c>
      <c r="I94" s="73">
        <v>0</v>
      </c>
      <c r="J94" s="74">
        <v>0</v>
      </c>
    </row>
    <row r="95" spans="2:10" x14ac:dyDescent="0.2">
      <c r="B95" s="68" t="s">
        <v>656</v>
      </c>
      <c r="C95" s="69" t="s">
        <v>657</v>
      </c>
      <c r="D95" s="70"/>
      <c r="E95" s="92" t="str">
        <f>IF(SUM(SoucetDilu)=0,"",SUM(F95:J95)/SUM(SoucetDilu)*100)</f>
        <v/>
      </c>
      <c r="F95" s="74">
        <v>0</v>
      </c>
      <c r="G95" s="73">
        <v>0</v>
      </c>
      <c r="H95" s="74">
        <v>0</v>
      </c>
      <c r="I95" s="73">
        <v>0</v>
      </c>
      <c r="J95" s="74">
        <v>0</v>
      </c>
    </row>
    <row r="96" spans="2:10" x14ac:dyDescent="0.2">
      <c r="B96" s="68" t="s">
        <v>683</v>
      </c>
      <c r="C96" s="69" t="s">
        <v>684</v>
      </c>
      <c r="D96" s="70"/>
      <c r="E96" s="92" t="str">
        <f>IF(SUM(SoucetDilu)=0,"",SUM(F96:J96)/SUM(SoucetDilu)*100)</f>
        <v/>
      </c>
      <c r="F96" s="74">
        <v>0</v>
      </c>
      <c r="G96" s="73">
        <v>0</v>
      </c>
      <c r="H96" s="74">
        <v>0</v>
      </c>
      <c r="I96" s="73">
        <v>0</v>
      </c>
      <c r="J96" s="74">
        <v>0</v>
      </c>
    </row>
    <row r="97" spans="2:10" x14ac:dyDescent="0.2">
      <c r="B97" s="68" t="s">
        <v>691</v>
      </c>
      <c r="C97" s="69" t="s">
        <v>692</v>
      </c>
      <c r="D97" s="70"/>
      <c r="E97" s="92" t="str">
        <f>IF(SUM(SoucetDilu)=0,"",SUM(F97:J97)/SUM(SoucetDilu)*100)</f>
        <v/>
      </c>
      <c r="F97" s="74">
        <v>0</v>
      </c>
      <c r="G97" s="73">
        <v>0</v>
      </c>
      <c r="H97" s="74">
        <v>0</v>
      </c>
      <c r="I97" s="73">
        <v>0</v>
      </c>
      <c r="J97" s="74">
        <v>0</v>
      </c>
    </row>
    <row r="98" spans="2:10" x14ac:dyDescent="0.2">
      <c r="B98" s="68" t="s">
        <v>790</v>
      </c>
      <c r="C98" s="69" t="s">
        <v>791</v>
      </c>
      <c r="D98" s="70"/>
      <c r="E98" s="92" t="str">
        <f>IF(SUM(SoucetDilu)=0,"",SUM(F98:J98)/SUM(SoucetDilu)*100)</f>
        <v/>
      </c>
      <c r="F98" s="74">
        <v>0</v>
      </c>
      <c r="G98" s="73">
        <v>0</v>
      </c>
      <c r="H98" s="74">
        <v>0</v>
      </c>
      <c r="I98" s="73">
        <v>0</v>
      </c>
      <c r="J98" s="74">
        <v>0</v>
      </c>
    </row>
    <row r="99" spans="2:10" x14ac:dyDescent="0.2">
      <c r="B99" s="68" t="s">
        <v>901</v>
      </c>
      <c r="C99" s="69" t="s">
        <v>902</v>
      </c>
      <c r="D99" s="70"/>
      <c r="E99" s="92" t="str">
        <f>IF(SUM(SoucetDilu)=0,"",SUM(F99:J99)/SUM(SoucetDilu)*100)</f>
        <v/>
      </c>
      <c r="F99" s="74">
        <v>0</v>
      </c>
      <c r="G99" s="73">
        <v>0</v>
      </c>
      <c r="H99" s="74">
        <v>0</v>
      </c>
      <c r="I99" s="73">
        <v>0</v>
      </c>
      <c r="J99" s="74">
        <v>0</v>
      </c>
    </row>
    <row r="100" spans="2:10" x14ac:dyDescent="0.2">
      <c r="B100" s="68" t="s">
        <v>1406</v>
      </c>
      <c r="C100" s="69" t="s">
        <v>1407</v>
      </c>
      <c r="D100" s="70"/>
      <c r="E100" s="92" t="str">
        <f>IF(SUM(SoucetDilu)=0,"",SUM(F100:J100)/SUM(SoucetDilu)*100)</f>
        <v/>
      </c>
      <c r="F100" s="74">
        <v>0</v>
      </c>
      <c r="G100" s="73">
        <v>0</v>
      </c>
      <c r="H100" s="74">
        <v>0</v>
      </c>
      <c r="I100" s="73">
        <v>0</v>
      </c>
      <c r="J100" s="74">
        <v>0</v>
      </c>
    </row>
    <row r="101" spans="2:10" x14ac:dyDescent="0.2">
      <c r="B101" s="68" t="s">
        <v>2025</v>
      </c>
      <c r="C101" s="75" t="s">
        <v>2026</v>
      </c>
      <c r="D101" s="70"/>
      <c r="E101" s="92" t="str">
        <f>IF(SUM(SoucetDilu)=0,"",SUM(F101:J101)/SUM(SoucetDilu)*100)</f>
        <v/>
      </c>
      <c r="F101" s="74">
        <v>0</v>
      </c>
      <c r="G101" s="73">
        <v>0</v>
      </c>
      <c r="H101" s="74">
        <v>0</v>
      </c>
      <c r="I101" s="73">
        <v>0</v>
      </c>
      <c r="J101" s="74">
        <v>0</v>
      </c>
    </row>
    <row r="102" spans="2:10" x14ac:dyDescent="0.2">
      <c r="B102" s="68" t="s">
        <v>1400</v>
      </c>
      <c r="C102" s="69" t="s">
        <v>2026</v>
      </c>
      <c r="D102" s="70"/>
      <c r="E102" s="92" t="str">
        <f>IF(SUM(SoucetDilu)=0,"",SUM(F102:J102)/SUM(SoucetDilu)*100)</f>
        <v/>
      </c>
      <c r="F102" s="74">
        <v>0</v>
      </c>
      <c r="G102" s="73">
        <v>0</v>
      </c>
      <c r="H102" s="74">
        <v>0</v>
      </c>
      <c r="I102" s="73">
        <v>0</v>
      </c>
      <c r="J102" s="74">
        <v>0</v>
      </c>
    </row>
    <row r="103" spans="2:10" x14ac:dyDescent="0.2">
      <c r="B103" s="76" t="s">
        <v>12</v>
      </c>
      <c r="C103" s="77"/>
      <c r="D103" s="78"/>
      <c r="E103" s="93" t="str">
        <f>IF(SUM(SoucetDilu)=0,"",SUM(F103:J103)/SUM(SoucetDilu)*100)</f>
        <v/>
      </c>
      <c r="F103" s="80">
        <f>SUM(F52:F102)</f>
        <v>0</v>
      </c>
      <c r="G103" s="89">
        <f>SUM(G52:G102)</f>
        <v>0</v>
      </c>
      <c r="H103" s="80">
        <f>SUM(H52:H102)</f>
        <v>0</v>
      </c>
      <c r="I103" s="89">
        <f>SUM(I52:I102)</f>
        <v>0</v>
      </c>
      <c r="J103" s="80">
        <f>SUM(J52:J102)</f>
        <v>0</v>
      </c>
    </row>
    <row r="105" spans="2:10" ht="2.25" customHeight="1" x14ac:dyDescent="0.2"/>
    <row r="106" spans="2:10" ht="1.5" customHeight="1" x14ac:dyDescent="0.2"/>
    <row r="107" spans="2:10" ht="0.75" customHeight="1" x14ac:dyDescent="0.2"/>
    <row r="108" spans="2:10" ht="0.75" customHeight="1" x14ac:dyDescent="0.2"/>
    <row r="109" spans="2:10" ht="0.75" customHeight="1" x14ac:dyDescent="0.2"/>
    <row r="110" spans="2:10" ht="18" x14ac:dyDescent="0.25">
      <c r="B110" s="13" t="s">
        <v>23</v>
      </c>
      <c r="C110" s="53"/>
      <c r="D110" s="53"/>
      <c r="E110" s="53"/>
      <c r="F110" s="53"/>
      <c r="G110" s="53"/>
      <c r="H110" s="53"/>
      <c r="I110" s="53"/>
      <c r="J110" s="53"/>
    </row>
    <row r="112" spans="2:10" x14ac:dyDescent="0.2">
      <c r="B112" s="55" t="s">
        <v>24</v>
      </c>
      <c r="C112" s="56"/>
      <c r="D112" s="56"/>
      <c r="E112" s="94"/>
      <c r="F112" s="95"/>
      <c r="G112" s="59"/>
      <c r="H112" s="58" t="s">
        <v>10</v>
      </c>
      <c r="I112" s="1"/>
      <c r="J112" s="1"/>
    </row>
    <row r="113" spans="2:10" x14ac:dyDescent="0.2">
      <c r="B113" s="60" t="s">
        <v>1423</v>
      </c>
      <c r="C113" s="61"/>
      <c r="D113" s="62"/>
      <c r="E113" s="96"/>
      <c r="F113" s="97"/>
      <c r="G113" s="65"/>
      <c r="H113" s="66">
        <v>0</v>
      </c>
      <c r="I113" s="1"/>
      <c r="J113" s="1"/>
    </row>
    <row r="114" spans="2:10" x14ac:dyDescent="0.2">
      <c r="B114" s="68" t="s">
        <v>1424</v>
      </c>
      <c r="C114" s="69"/>
      <c r="D114" s="70"/>
      <c r="E114" s="98"/>
      <c r="F114" s="99"/>
      <c r="G114" s="73"/>
      <c r="H114" s="74">
        <v>0</v>
      </c>
      <c r="I114" s="1"/>
      <c r="J114" s="1"/>
    </row>
    <row r="115" spans="2:10" x14ac:dyDescent="0.2">
      <c r="B115" s="68" t="s">
        <v>1425</v>
      </c>
      <c r="C115" s="69"/>
      <c r="D115" s="70"/>
      <c r="E115" s="98"/>
      <c r="F115" s="99"/>
      <c r="G115" s="73"/>
      <c r="H115" s="74">
        <v>0</v>
      </c>
      <c r="I115" s="1"/>
      <c r="J115" s="1"/>
    </row>
    <row r="116" spans="2:10" x14ac:dyDescent="0.2">
      <c r="B116" s="76" t="s">
        <v>12</v>
      </c>
      <c r="C116" s="77"/>
      <c r="D116" s="78"/>
      <c r="E116" s="100"/>
      <c r="F116" s="101"/>
      <c r="G116" s="89"/>
      <c r="H116" s="80">
        <f>SUM(H113:H115)</f>
        <v>0</v>
      </c>
      <c r="I116" s="1"/>
      <c r="J116" s="1"/>
    </row>
    <row r="117" spans="2:10" x14ac:dyDescent="0.2">
      <c r="I117" s="1"/>
      <c r="J117" s="1"/>
    </row>
  </sheetData>
  <sortState ref="B831:K881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91</v>
      </c>
      <c r="D2" s="106" t="s">
        <v>102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1 Rek'!E35</f>
        <v>0</v>
      </c>
      <c r="D15" s="161" t="str">
        <f>'1 1 Rek'!A40</f>
        <v>Zařízení staveniště</v>
      </c>
      <c r="E15" s="162"/>
      <c r="F15" s="163"/>
      <c r="G15" s="160">
        <f>'1 1 Rek'!I40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1 Rek'!F35</f>
        <v>0</v>
      </c>
      <c r="D16" s="110" t="str">
        <f>'1 1 Rek'!A41</f>
        <v>Dokumentace skutečného provedení</v>
      </c>
      <c r="E16" s="164"/>
      <c r="F16" s="165"/>
      <c r="G16" s="160">
        <f>'1 1 Rek'!I41</f>
        <v>0</v>
      </c>
    </row>
    <row r="17" spans="1:7" ht="15.95" customHeight="1" x14ac:dyDescent="0.2">
      <c r="A17" s="158" t="s">
        <v>47</v>
      </c>
      <c r="B17" s="159" t="s">
        <v>48</v>
      </c>
      <c r="C17" s="160">
        <f>'1 1 Rek'!H35</f>
        <v>0</v>
      </c>
      <c r="D17" s="110" t="str">
        <f>'1 1 Rek'!A42</f>
        <v>Geodetické zaměření</v>
      </c>
      <c r="E17" s="164"/>
      <c r="F17" s="165"/>
      <c r="G17" s="160">
        <f>'1 1 Rek'!I42</f>
        <v>0</v>
      </c>
    </row>
    <row r="18" spans="1:7" ht="15.95" customHeight="1" x14ac:dyDescent="0.2">
      <c r="A18" s="166" t="s">
        <v>49</v>
      </c>
      <c r="B18" s="167" t="s">
        <v>50</v>
      </c>
      <c r="C18" s="160">
        <f>'1 1 Rek'!G35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1 Rek'!I35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1 Rek'!H43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91</v>
      </c>
      <c r="I1" s="213"/>
    </row>
    <row r="2" spans="1:9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102</v>
      </c>
      <c r="H2" s="220"/>
      <c r="I2" s="221"/>
    </row>
    <row r="3" spans="1:9" ht="13.5" thickTop="1" x14ac:dyDescent="0.2">
      <c r="F3" s="138"/>
    </row>
    <row r="4" spans="1:9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9" ht="13.5" thickBot="1" x14ac:dyDescent="0.25"/>
    <row r="6" spans="1:9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9" s="138" customFormat="1" x14ac:dyDescent="0.2">
      <c r="A7" s="329" t="str">
        <f>'1 1 Pol'!B7</f>
        <v>1</v>
      </c>
      <c r="B7" s="70" t="str">
        <f>'1 1 Pol'!C7</f>
        <v>Zemní práce</v>
      </c>
      <c r="D7" s="231"/>
      <c r="E7" s="330">
        <f>'1 1 Pol'!BA35</f>
        <v>0</v>
      </c>
      <c r="F7" s="331">
        <f>'1 1 Pol'!BB35</f>
        <v>0</v>
      </c>
      <c r="G7" s="331">
        <f>'1 1 Pol'!BC35</f>
        <v>0</v>
      </c>
      <c r="H7" s="331">
        <f>'1 1 Pol'!BD35</f>
        <v>0</v>
      </c>
      <c r="I7" s="332">
        <f>'1 1 Pol'!BE35</f>
        <v>0</v>
      </c>
    </row>
    <row r="8" spans="1:9" s="138" customFormat="1" x14ac:dyDescent="0.2">
      <c r="A8" s="329" t="str">
        <f>'1 1 Pol'!B36</f>
        <v>2</v>
      </c>
      <c r="B8" s="70" t="str">
        <f>'1 1 Pol'!C36</f>
        <v xml:space="preserve"> Zakládání</v>
      </c>
      <c r="D8" s="231"/>
      <c r="E8" s="330">
        <f>'1 1 Pol'!BA61</f>
        <v>0</v>
      </c>
      <c r="F8" s="331">
        <f>'1 1 Pol'!BB61</f>
        <v>0</v>
      </c>
      <c r="G8" s="331">
        <f>'1 1 Pol'!BC61</f>
        <v>0</v>
      </c>
      <c r="H8" s="331">
        <f>'1 1 Pol'!BD61</f>
        <v>0</v>
      </c>
      <c r="I8" s="332">
        <f>'1 1 Pol'!BE61</f>
        <v>0</v>
      </c>
    </row>
    <row r="9" spans="1:9" s="138" customFormat="1" x14ac:dyDescent="0.2">
      <c r="A9" s="329" t="str">
        <f>'1 1 Pol'!B62</f>
        <v>3</v>
      </c>
      <c r="B9" s="70" t="str">
        <f>'1 1 Pol'!C62</f>
        <v xml:space="preserve"> Svislé a kompletní konstrukce</v>
      </c>
      <c r="D9" s="231"/>
      <c r="E9" s="330">
        <f>'1 1 Pol'!BA250</f>
        <v>0</v>
      </c>
      <c r="F9" s="331">
        <f>'1 1 Pol'!BB250</f>
        <v>0</v>
      </c>
      <c r="G9" s="331">
        <f>'1 1 Pol'!BC250</f>
        <v>0</v>
      </c>
      <c r="H9" s="331">
        <f>'1 1 Pol'!BD250</f>
        <v>0</v>
      </c>
      <c r="I9" s="332">
        <f>'1 1 Pol'!BE250</f>
        <v>0</v>
      </c>
    </row>
    <row r="10" spans="1:9" s="138" customFormat="1" x14ac:dyDescent="0.2">
      <c r="A10" s="329" t="str">
        <f>'1 1 Pol'!B251</f>
        <v>4</v>
      </c>
      <c r="B10" s="70" t="str">
        <f>'1 1 Pol'!C251</f>
        <v>Vodorovné konstrukce</v>
      </c>
      <c r="D10" s="231"/>
      <c r="E10" s="330">
        <f>'1 1 Pol'!BA272</f>
        <v>0</v>
      </c>
      <c r="F10" s="331">
        <f>'1 1 Pol'!BB272</f>
        <v>0</v>
      </c>
      <c r="G10" s="331">
        <f>'1 1 Pol'!BC272</f>
        <v>0</v>
      </c>
      <c r="H10" s="331">
        <f>'1 1 Pol'!BD272</f>
        <v>0</v>
      </c>
      <c r="I10" s="332">
        <f>'1 1 Pol'!BE272</f>
        <v>0</v>
      </c>
    </row>
    <row r="11" spans="1:9" s="138" customFormat="1" x14ac:dyDescent="0.2">
      <c r="A11" s="329" t="str">
        <f>'1 1 Pol'!B273</f>
        <v>6</v>
      </c>
      <c r="B11" s="70" t="str">
        <f>'1 1 Pol'!C273</f>
        <v>Úpravy povrchu, podlahy</v>
      </c>
      <c r="D11" s="231"/>
      <c r="E11" s="330">
        <f>'1 1 Pol'!BA365</f>
        <v>0</v>
      </c>
      <c r="F11" s="331">
        <f>'1 1 Pol'!BB365</f>
        <v>0</v>
      </c>
      <c r="G11" s="331">
        <f>'1 1 Pol'!BC365</f>
        <v>0</v>
      </c>
      <c r="H11" s="331">
        <f>'1 1 Pol'!BD365</f>
        <v>0</v>
      </c>
      <c r="I11" s="332">
        <f>'1 1 Pol'!BE365</f>
        <v>0</v>
      </c>
    </row>
    <row r="12" spans="1:9" s="138" customFormat="1" x14ac:dyDescent="0.2">
      <c r="A12" s="329" t="str">
        <f>'1 1 Pol'!B366</f>
        <v>63</v>
      </c>
      <c r="B12" s="70" t="str">
        <f>'1 1 Pol'!C366</f>
        <v>Podlahy a podlahové konstrukce</v>
      </c>
      <c r="D12" s="231"/>
      <c r="E12" s="330">
        <f>'1 1 Pol'!BA386</f>
        <v>0</v>
      </c>
      <c r="F12" s="331">
        <f>'1 1 Pol'!BB386</f>
        <v>0</v>
      </c>
      <c r="G12" s="331">
        <f>'1 1 Pol'!BC386</f>
        <v>0</v>
      </c>
      <c r="H12" s="331">
        <f>'1 1 Pol'!BD386</f>
        <v>0</v>
      </c>
      <c r="I12" s="332">
        <f>'1 1 Pol'!BE386</f>
        <v>0</v>
      </c>
    </row>
    <row r="13" spans="1:9" s="138" customFormat="1" x14ac:dyDescent="0.2">
      <c r="A13" s="329" t="str">
        <f>'1 1 Pol'!B387</f>
        <v>64</v>
      </c>
      <c r="B13" s="70" t="str">
        <f>'1 1 Pol'!C387</f>
        <v>Výplně otvorů</v>
      </c>
      <c r="D13" s="231"/>
      <c r="E13" s="330">
        <f>'1 1 Pol'!BA450</f>
        <v>0</v>
      </c>
      <c r="F13" s="331">
        <f>'1 1 Pol'!BB450</f>
        <v>0</v>
      </c>
      <c r="G13" s="331">
        <f>'1 1 Pol'!BC450</f>
        <v>0</v>
      </c>
      <c r="H13" s="331">
        <f>'1 1 Pol'!BD450</f>
        <v>0</v>
      </c>
      <c r="I13" s="332">
        <f>'1 1 Pol'!BE450</f>
        <v>0</v>
      </c>
    </row>
    <row r="14" spans="1:9" s="138" customFormat="1" x14ac:dyDescent="0.2">
      <c r="A14" s="329" t="str">
        <f>'1 1 Pol'!B451</f>
        <v>94</v>
      </c>
      <c r="B14" s="70" t="str">
        <f>'1 1 Pol'!C451</f>
        <v>Lešení a stavební výtahy</v>
      </c>
      <c r="D14" s="231"/>
      <c r="E14" s="330">
        <f>'1 1 Pol'!BA470</f>
        <v>0</v>
      </c>
      <c r="F14" s="331">
        <f>'1 1 Pol'!BB470</f>
        <v>0</v>
      </c>
      <c r="G14" s="331">
        <f>'1 1 Pol'!BC470</f>
        <v>0</v>
      </c>
      <c r="H14" s="331">
        <f>'1 1 Pol'!BD470</f>
        <v>0</v>
      </c>
      <c r="I14" s="332">
        <f>'1 1 Pol'!BE470</f>
        <v>0</v>
      </c>
    </row>
    <row r="15" spans="1:9" s="138" customFormat="1" x14ac:dyDescent="0.2">
      <c r="A15" s="329" t="str">
        <f>'1 1 Pol'!B471</f>
        <v>95</v>
      </c>
      <c r="B15" s="70" t="str">
        <f>'1 1 Pol'!C471</f>
        <v>Dokončovací konstrukce na pozemních stavbách</v>
      </c>
      <c r="D15" s="231"/>
      <c r="E15" s="330">
        <f>'1 1 Pol'!BA475</f>
        <v>0</v>
      </c>
      <c r="F15" s="331">
        <f>'1 1 Pol'!BB475</f>
        <v>0</v>
      </c>
      <c r="G15" s="331">
        <f>'1 1 Pol'!BC475</f>
        <v>0</v>
      </c>
      <c r="H15" s="331">
        <f>'1 1 Pol'!BD475</f>
        <v>0</v>
      </c>
      <c r="I15" s="332">
        <f>'1 1 Pol'!BE475</f>
        <v>0</v>
      </c>
    </row>
    <row r="16" spans="1:9" s="138" customFormat="1" x14ac:dyDescent="0.2">
      <c r="A16" s="329" t="str">
        <f>'1 1 Pol'!B476</f>
        <v>96</v>
      </c>
      <c r="B16" s="70" t="str">
        <f>'1 1 Pol'!C476</f>
        <v>Bourání konstrukcí</v>
      </c>
      <c r="D16" s="231"/>
      <c r="E16" s="330">
        <f>'1 1 Pol'!BA555</f>
        <v>0</v>
      </c>
      <c r="F16" s="331">
        <f>'1 1 Pol'!BB555</f>
        <v>0</v>
      </c>
      <c r="G16" s="331">
        <f>'1 1 Pol'!BC555</f>
        <v>0</v>
      </c>
      <c r="H16" s="331">
        <f>'1 1 Pol'!BD555</f>
        <v>0</v>
      </c>
      <c r="I16" s="332">
        <f>'1 1 Pol'!BE555</f>
        <v>0</v>
      </c>
    </row>
    <row r="17" spans="1:9" s="138" customFormat="1" x14ac:dyDescent="0.2">
      <c r="A17" s="329" t="str">
        <f>'1 1 Pol'!B556</f>
        <v>97</v>
      </c>
      <c r="B17" s="70" t="str">
        <f>'1 1 Pol'!C556</f>
        <v>Prorážení otvorů</v>
      </c>
      <c r="D17" s="231"/>
      <c r="E17" s="330">
        <f>'1 1 Pol'!BA644</f>
        <v>0</v>
      </c>
      <c r="F17" s="331">
        <f>'1 1 Pol'!BB644</f>
        <v>0</v>
      </c>
      <c r="G17" s="331">
        <f>'1 1 Pol'!BC644</f>
        <v>0</v>
      </c>
      <c r="H17" s="331">
        <f>'1 1 Pol'!BD644</f>
        <v>0</v>
      </c>
      <c r="I17" s="332">
        <f>'1 1 Pol'!BE644</f>
        <v>0</v>
      </c>
    </row>
    <row r="18" spans="1:9" s="138" customFormat="1" x14ac:dyDescent="0.2">
      <c r="A18" s="329" t="str">
        <f>'1 1 Pol'!B645</f>
        <v>99</v>
      </c>
      <c r="B18" s="70" t="str">
        <f>'1 1 Pol'!C645</f>
        <v>Staveništní přesun hmot</v>
      </c>
      <c r="D18" s="231"/>
      <c r="E18" s="330">
        <f>'1 1 Pol'!BA647</f>
        <v>0</v>
      </c>
      <c r="F18" s="331">
        <f>'1 1 Pol'!BB647</f>
        <v>0</v>
      </c>
      <c r="G18" s="331">
        <f>'1 1 Pol'!BC647</f>
        <v>0</v>
      </c>
      <c r="H18" s="331">
        <f>'1 1 Pol'!BD647</f>
        <v>0</v>
      </c>
      <c r="I18" s="332">
        <f>'1 1 Pol'!BE647</f>
        <v>0</v>
      </c>
    </row>
    <row r="19" spans="1:9" s="138" customFormat="1" x14ac:dyDescent="0.2">
      <c r="A19" s="329" t="str">
        <f>'1 1 Pol'!B648</f>
        <v>711</v>
      </c>
      <c r="B19" s="70" t="str">
        <f>'1 1 Pol'!C648</f>
        <v>Izolace proti vodě</v>
      </c>
      <c r="D19" s="231"/>
      <c r="E19" s="330">
        <f>'1 1 Pol'!BA681</f>
        <v>0</v>
      </c>
      <c r="F19" s="331">
        <f>'1 1 Pol'!BB681</f>
        <v>0</v>
      </c>
      <c r="G19" s="331">
        <f>'1 1 Pol'!BC681</f>
        <v>0</v>
      </c>
      <c r="H19" s="331">
        <f>'1 1 Pol'!BD681</f>
        <v>0</v>
      </c>
      <c r="I19" s="332">
        <f>'1 1 Pol'!BE681</f>
        <v>0</v>
      </c>
    </row>
    <row r="20" spans="1:9" s="138" customFormat="1" x14ac:dyDescent="0.2">
      <c r="A20" s="329" t="str">
        <f>'1 1 Pol'!B682</f>
        <v>712</v>
      </c>
      <c r="B20" s="70" t="str">
        <f>'1 1 Pol'!C682</f>
        <v>Živičné krytiny</v>
      </c>
      <c r="D20" s="231"/>
      <c r="E20" s="330">
        <f>'1 1 Pol'!BA693</f>
        <v>0</v>
      </c>
      <c r="F20" s="331">
        <f>'1 1 Pol'!BB693</f>
        <v>0</v>
      </c>
      <c r="G20" s="331">
        <f>'1 1 Pol'!BC693</f>
        <v>0</v>
      </c>
      <c r="H20" s="331">
        <f>'1 1 Pol'!BD693</f>
        <v>0</v>
      </c>
      <c r="I20" s="332">
        <f>'1 1 Pol'!BE693</f>
        <v>0</v>
      </c>
    </row>
    <row r="21" spans="1:9" s="138" customFormat="1" x14ac:dyDescent="0.2">
      <c r="A21" s="329" t="str">
        <f>'1 1 Pol'!B694</f>
        <v>713</v>
      </c>
      <c r="B21" s="70" t="str">
        <f>'1 1 Pol'!C694</f>
        <v>Izolace tepelné</v>
      </c>
      <c r="D21" s="231"/>
      <c r="E21" s="330">
        <f>'1 1 Pol'!BA729</f>
        <v>0</v>
      </c>
      <c r="F21" s="331">
        <f>'1 1 Pol'!BB729</f>
        <v>0</v>
      </c>
      <c r="G21" s="331">
        <f>'1 1 Pol'!BC729</f>
        <v>0</v>
      </c>
      <c r="H21" s="331">
        <f>'1 1 Pol'!BD729</f>
        <v>0</v>
      </c>
      <c r="I21" s="332">
        <f>'1 1 Pol'!BE729</f>
        <v>0</v>
      </c>
    </row>
    <row r="22" spans="1:9" s="138" customFormat="1" x14ac:dyDescent="0.2">
      <c r="A22" s="329" t="str">
        <f>'1 1 Pol'!B730</f>
        <v>720</v>
      </c>
      <c r="B22" s="70" t="str">
        <f>'1 1 Pol'!C730</f>
        <v>Zdravotechnická instalace</v>
      </c>
      <c r="D22" s="231"/>
      <c r="E22" s="330">
        <f>'1 1 Pol'!BA733</f>
        <v>0</v>
      </c>
      <c r="F22" s="331">
        <f>'1 1 Pol'!BB733</f>
        <v>0</v>
      </c>
      <c r="G22" s="331">
        <f>'1 1 Pol'!BC733</f>
        <v>0</v>
      </c>
      <c r="H22" s="331">
        <f>'1 1 Pol'!BD733</f>
        <v>0</v>
      </c>
      <c r="I22" s="332">
        <f>'1 1 Pol'!BE733</f>
        <v>0</v>
      </c>
    </row>
    <row r="23" spans="1:9" s="138" customFormat="1" x14ac:dyDescent="0.2">
      <c r="A23" s="329" t="str">
        <f>'1 1 Pol'!B734</f>
        <v>762</v>
      </c>
      <c r="B23" s="70" t="str">
        <f>'1 1 Pol'!C734</f>
        <v>Konstrukce tesařské</v>
      </c>
      <c r="D23" s="231"/>
      <c r="E23" s="330">
        <f>'1 1 Pol'!BA789</f>
        <v>0</v>
      </c>
      <c r="F23" s="331">
        <f>'1 1 Pol'!BB789</f>
        <v>0</v>
      </c>
      <c r="G23" s="331">
        <f>'1 1 Pol'!BC789</f>
        <v>0</v>
      </c>
      <c r="H23" s="331">
        <f>'1 1 Pol'!BD789</f>
        <v>0</v>
      </c>
      <c r="I23" s="332">
        <f>'1 1 Pol'!BE789</f>
        <v>0</v>
      </c>
    </row>
    <row r="24" spans="1:9" s="138" customFormat="1" x14ac:dyDescent="0.2">
      <c r="A24" s="329" t="str">
        <f>'1 1 Pol'!B790</f>
        <v>764</v>
      </c>
      <c r="B24" s="70" t="str">
        <f>'1 1 Pol'!C790</f>
        <v>Konstrukce klempířské</v>
      </c>
      <c r="D24" s="231"/>
      <c r="E24" s="330">
        <f>'1 1 Pol'!BA821</f>
        <v>0</v>
      </c>
      <c r="F24" s="331">
        <f>'1 1 Pol'!BB821</f>
        <v>0</v>
      </c>
      <c r="G24" s="331">
        <f>'1 1 Pol'!BC821</f>
        <v>0</v>
      </c>
      <c r="H24" s="331">
        <f>'1 1 Pol'!BD821</f>
        <v>0</v>
      </c>
      <c r="I24" s="332">
        <f>'1 1 Pol'!BE821</f>
        <v>0</v>
      </c>
    </row>
    <row r="25" spans="1:9" s="138" customFormat="1" x14ac:dyDescent="0.2">
      <c r="A25" s="329" t="str">
        <f>'1 1 Pol'!B822</f>
        <v>765</v>
      </c>
      <c r="B25" s="70" t="str">
        <f>'1 1 Pol'!C822</f>
        <v>Krytiny tvrdé</v>
      </c>
      <c r="D25" s="231"/>
      <c r="E25" s="330">
        <f>'1 1 Pol'!BA837</f>
        <v>0</v>
      </c>
      <c r="F25" s="331">
        <f>'1 1 Pol'!BB837</f>
        <v>0</v>
      </c>
      <c r="G25" s="331">
        <f>'1 1 Pol'!BC837</f>
        <v>0</v>
      </c>
      <c r="H25" s="331">
        <f>'1 1 Pol'!BD837</f>
        <v>0</v>
      </c>
      <c r="I25" s="332">
        <f>'1 1 Pol'!BE837</f>
        <v>0</v>
      </c>
    </row>
    <row r="26" spans="1:9" s="138" customFormat="1" x14ac:dyDescent="0.2">
      <c r="A26" s="329" t="str">
        <f>'1 1 Pol'!B838</f>
        <v>766</v>
      </c>
      <c r="B26" s="70" t="str">
        <f>'1 1 Pol'!C838</f>
        <v>Konstrukce truhlářské</v>
      </c>
      <c r="D26" s="231"/>
      <c r="E26" s="330">
        <f>'1 1 Pol'!BA1016</f>
        <v>0</v>
      </c>
      <c r="F26" s="331">
        <f>'1 1 Pol'!BB1016</f>
        <v>0</v>
      </c>
      <c r="G26" s="331">
        <f>'1 1 Pol'!BC1016</f>
        <v>0</v>
      </c>
      <c r="H26" s="331">
        <f>'1 1 Pol'!BD1016</f>
        <v>0</v>
      </c>
      <c r="I26" s="332">
        <f>'1 1 Pol'!BE1016</f>
        <v>0</v>
      </c>
    </row>
    <row r="27" spans="1:9" s="138" customFormat="1" x14ac:dyDescent="0.2">
      <c r="A27" s="329" t="str">
        <f>'1 1 Pol'!B1017</f>
        <v>767</v>
      </c>
      <c r="B27" s="70" t="str">
        <f>'1 1 Pol'!C1017</f>
        <v>Konstrukce zámečnické</v>
      </c>
      <c r="D27" s="231"/>
      <c r="E27" s="330">
        <f>'1 1 Pol'!BA1035</f>
        <v>0</v>
      </c>
      <c r="F27" s="331">
        <f>'1 1 Pol'!BB1035</f>
        <v>0</v>
      </c>
      <c r="G27" s="331">
        <f>'1 1 Pol'!BC1035</f>
        <v>0</v>
      </c>
      <c r="H27" s="331">
        <f>'1 1 Pol'!BD1035</f>
        <v>0</v>
      </c>
      <c r="I27" s="332">
        <f>'1 1 Pol'!BE1035</f>
        <v>0</v>
      </c>
    </row>
    <row r="28" spans="1:9" s="138" customFormat="1" x14ac:dyDescent="0.2">
      <c r="A28" s="329" t="str">
        <f>'1 1 Pol'!B1036</f>
        <v>771</v>
      </c>
      <c r="B28" s="70" t="str">
        <f>'1 1 Pol'!C1036</f>
        <v>Podlahy z dlaždic a obklady</v>
      </c>
      <c r="D28" s="231"/>
      <c r="E28" s="330">
        <f>'1 1 Pol'!BA1053</f>
        <v>0</v>
      </c>
      <c r="F28" s="331">
        <f>'1 1 Pol'!BB1053</f>
        <v>0</v>
      </c>
      <c r="G28" s="331">
        <f>'1 1 Pol'!BC1053</f>
        <v>0</v>
      </c>
      <c r="H28" s="331">
        <f>'1 1 Pol'!BD1053</f>
        <v>0</v>
      </c>
      <c r="I28" s="332">
        <f>'1 1 Pol'!BE1053</f>
        <v>0</v>
      </c>
    </row>
    <row r="29" spans="1:9" s="138" customFormat="1" x14ac:dyDescent="0.2">
      <c r="A29" s="329" t="str">
        <f>'1 1 Pol'!B1054</f>
        <v>773</v>
      </c>
      <c r="B29" s="70" t="str">
        <f>'1 1 Pol'!C1054</f>
        <v>Podlahy teracové</v>
      </c>
      <c r="D29" s="231"/>
      <c r="E29" s="330">
        <f>'1 1 Pol'!BA1057</f>
        <v>0</v>
      </c>
      <c r="F29" s="331">
        <f>'1 1 Pol'!BB1057</f>
        <v>0</v>
      </c>
      <c r="G29" s="331">
        <f>'1 1 Pol'!BC1057</f>
        <v>0</v>
      </c>
      <c r="H29" s="331">
        <f>'1 1 Pol'!BD1057</f>
        <v>0</v>
      </c>
      <c r="I29" s="332">
        <f>'1 1 Pol'!BE1057</f>
        <v>0</v>
      </c>
    </row>
    <row r="30" spans="1:9" s="138" customFormat="1" x14ac:dyDescent="0.2">
      <c r="A30" s="329" t="str">
        <f>'1 1 Pol'!B1058</f>
        <v>775</v>
      </c>
      <c r="B30" s="70" t="str">
        <f>'1 1 Pol'!C1058</f>
        <v>Podlahy vlysové a parketové</v>
      </c>
      <c r="D30" s="231"/>
      <c r="E30" s="330">
        <f>'1 1 Pol'!BA1068</f>
        <v>0</v>
      </c>
      <c r="F30" s="331">
        <f>'1 1 Pol'!BB1068</f>
        <v>0</v>
      </c>
      <c r="G30" s="331">
        <f>'1 1 Pol'!BC1068</f>
        <v>0</v>
      </c>
      <c r="H30" s="331">
        <f>'1 1 Pol'!BD1068</f>
        <v>0</v>
      </c>
      <c r="I30" s="332">
        <f>'1 1 Pol'!BE1068</f>
        <v>0</v>
      </c>
    </row>
    <row r="31" spans="1:9" s="138" customFormat="1" x14ac:dyDescent="0.2">
      <c r="A31" s="329" t="str">
        <f>'1 1 Pol'!B1069</f>
        <v>781</v>
      </c>
      <c r="B31" s="70" t="str">
        <f>'1 1 Pol'!C1069</f>
        <v>Obklady keramické</v>
      </c>
      <c r="D31" s="231"/>
      <c r="E31" s="330">
        <f>'1 1 Pol'!BA1084</f>
        <v>0</v>
      </c>
      <c r="F31" s="331">
        <f>'1 1 Pol'!BB1084</f>
        <v>0</v>
      </c>
      <c r="G31" s="331">
        <f>'1 1 Pol'!BC1084</f>
        <v>0</v>
      </c>
      <c r="H31" s="331">
        <f>'1 1 Pol'!BD1084</f>
        <v>0</v>
      </c>
      <c r="I31" s="332">
        <f>'1 1 Pol'!BE1084</f>
        <v>0</v>
      </c>
    </row>
    <row r="32" spans="1:9" s="138" customFormat="1" x14ac:dyDescent="0.2">
      <c r="A32" s="329" t="str">
        <f>'1 1 Pol'!B1085</f>
        <v>784</v>
      </c>
      <c r="B32" s="70" t="str">
        <f>'1 1 Pol'!C1085</f>
        <v>Malby</v>
      </c>
      <c r="D32" s="231"/>
      <c r="E32" s="330">
        <f>'1 1 Pol'!BA1122</f>
        <v>0</v>
      </c>
      <c r="F32" s="331">
        <f>'1 1 Pol'!BB1122</f>
        <v>0</v>
      </c>
      <c r="G32" s="331">
        <f>'1 1 Pol'!BC1122</f>
        <v>0</v>
      </c>
      <c r="H32" s="331">
        <f>'1 1 Pol'!BD1122</f>
        <v>0</v>
      </c>
      <c r="I32" s="332">
        <f>'1 1 Pol'!BE1122</f>
        <v>0</v>
      </c>
    </row>
    <row r="33" spans="1:57" s="138" customFormat="1" x14ac:dyDescent="0.2">
      <c r="A33" s="329" t="str">
        <f>'1 1 Pol'!B1123</f>
        <v>M22</v>
      </c>
      <c r="B33" s="70" t="str">
        <f>'1 1 Pol'!C1123</f>
        <v>Montáž sdělovací a zabezp. techniky</v>
      </c>
      <c r="D33" s="231"/>
      <c r="E33" s="330">
        <f>'1 1 Pol'!BA1126</f>
        <v>0</v>
      </c>
      <c r="F33" s="331">
        <f>'1 1 Pol'!BB1126</f>
        <v>0</v>
      </c>
      <c r="G33" s="331">
        <f>'1 1 Pol'!BC1126</f>
        <v>0</v>
      </c>
      <c r="H33" s="331">
        <f>'1 1 Pol'!BD1126</f>
        <v>0</v>
      </c>
      <c r="I33" s="332">
        <f>'1 1 Pol'!BE1126</f>
        <v>0</v>
      </c>
    </row>
    <row r="34" spans="1:57" s="138" customFormat="1" ht="13.5" thickBot="1" x14ac:dyDescent="0.25">
      <c r="A34" s="329" t="str">
        <f>'1 1 Pol'!B1127</f>
        <v>D96</v>
      </c>
      <c r="B34" s="70" t="str">
        <f>'1 1 Pol'!C1127</f>
        <v>Přesuny suti a vybouraných hmot</v>
      </c>
      <c r="D34" s="231"/>
      <c r="E34" s="330">
        <f>'1 1 Pol'!BA1135</f>
        <v>0</v>
      </c>
      <c r="F34" s="331">
        <f>'1 1 Pol'!BB1135</f>
        <v>0</v>
      </c>
      <c r="G34" s="331">
        <f>'1 1 Pol'!BC1135</f>
        <v>0</v>
      </c>
      <c r="H34" s="331">
        <f>'1 1 Pol'!BD1135</f>
        <v>0</v>
      </c>
      <c r="I34" s="332">
        <f>'1 1 Pol'!BE1135</f>
        <v>0</v>
      </c>
    </row>
    <row r="35" spans="1:57" s="14" customFormat="1" ht="13.5" thickBot="1" x14ac:dyDescent="0.25">
      <c r="A35" s="232"/>
      <c r="B35" s="233" t="s">
        <v>72</v>
      </c>
      <c r="C35" s="233"/>
      <c r="D35" s="234"/>
      <c r="E35" s="235">
        <f>SUM(E7:E34)</f>
        <v>0</v>
      </c>
      <c r="F35" s="236">
        <f>SUM(F7:F34)</f>
        <v>0</v>
      </c>
      <c r="G35" s="236">
        <f>SUM(G7:G34)</f>
        <v>0</v>
      </c>
      <c r="H35" s="236">
        <f>SUM(H7:H34)</f>
        <v>0</v>
      </c>
      <c r="I35" s="237">
        <f>SUM(I7:I34)</f>
        <v>0</v>
      </c>
    </row>
    <row r="36" spans="1:57" x14ac:dyDescent="0.2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57" ht="19.5" customHeight="1" x14ac:dyDescent="0.25">
      <c r="A37" s="223" t="s">
        <v>73</v>
      </c>
      <c r="B37" s="223"/>
      <c r="C37" s="223"/>
      <c r="D37" s="223"/>
      <c r="E37" s="223"/>
      <c r="F37" s="223"/>
      <c r="G37" s="238"/>
      <c r="H37" s="223"/>
      <c r="I37" s="223"/>
      <c r="BA37" s="144"/>
      <c r="BB37" s="144"/>
      <c r="BC37" s="144"/>
      <c r="BD37" s="144"/>
      <c r="BE37" s="144"/>
    </row>
    <row r="38" spans="1:57" ht="13.5" thickBot="1" x14ac:dyDescent="0.25"/>
    <row r="39" spans="1:57" x14ac:dyDescent="0.2">
      <c r="A39" s="176" t="s">
        <v>74</v>
      </c>
      <c r="B39" s="177"/>
      <c r="C39" s="177"/>
      <c r="D39" s="239"/>
      <c r="E39" s="240" t="s">
        <v>75</v>
      </c>
      <c r="F39" s="241" t="s">
        <v>5</v>
      </c>
      <c r="G39" s="242" t="s">
        <v>76</v>
      </c>
      <c r="H39" s="243"/>
      <c r="I39" s="244" t="s">
        <v>75</v>
      </c>
    </row>
    <row r="40" spans="1:57" x14ac:dyDescent="0.2">
      <c r="A40" s="168" t="s">
        <v>1423</v>
      </c>
      <c r="B40" s="159"/>
      <c r="C40" s="159"/>
      <c r="D40" s="245"/>
      <c r="E40" s="246"/>
      <c r="F40" s="247"/>
      <c r="G40" s="248">
        <v>0</v>
      </c>
      <c r="H40" s="249"/>
      <c r="I40" s="250">
        <f>E40+F40*G40/100</f>
        <v>0</v>
      </c>
      <c r="BA40" s="1">
        <v>0</v>
      </c>
    </row>
    <row r="41" spans="1:57" x14ac:dyDescent="0.2">
      <c r="A41" s="168" t="s">
        <v>1424</v>
      </c>
      <c r="B41" s="159"/>
      <c r="C41" s="159"/>
      <c r="D41" s="245"/>
      <c r="E41" s="246"/>
      <c r="F41" s="247"/>
      <c r="G41" s="248">
        <v>0</v>
      </c>
      <c r="H41" s="249"/>
      <c r="I41" s="250">
        <f>E41+F41*G41/100</f>
        <v>0</v>
      </c>
      <c r="BA41" s="1">
        <v>0</v>
      </c>
    </row>
    <row r="42" spans="1:57" x14ac:dyDescent="0.2">
      <c r="A42" s="168" t="s">
        <v>1425</v>
      </c>
      <c r="B42" s="159"/>
      <c r="C42" s="159"/>
      <c r="D42" s="245"/>
      <c r="E42" s="246"/>
      <c r="F42" s="247"/>
      <c r="G42" s="248">
        <v>0</v>
      </c>
      <c r="H42" s="249"/>
      <c r="I42" s="250">
        <f>E42+F42*G42/100</f>
        <v>0</v>
      </c>
      <c r="BA42" s="1">
        <v>0</v>
      </c>
    </row>
    <row r="43" spans="1:57" ht="13.5" thickBot="1" x14ac:dyDescent="0.25">
      <c r="A43" s="251"/>
      <c r="B43" s="252" t="s">
        <v>77</v>
      </c>
      <c r="C43" s="253"/>
      <c r="D43" s="254"/>
      <c r="E43" s="255"/>
      <c r="F43" s="256"/>
      <c r="G43" s="256"/>
      <c r="H43" s="257">
        <f>SUM(I40:I42)</f>
        <v>0</v>
      </c>
      <c r="I43" s="258"/>
    </row>
    <row r="45" spans="1:57" x14ac:dyDescent="0.2">
      <c r="B45" s="14"/>
      <c r="F45" s="259"/>
      <c r="G45" s="260"/>
      <c r="H45" s="260"/>
      <c r="I45" s="54"/>
    </row>
    <row r="46" spans="1:57" x14ac:dyDescent="0.2">
      <c r="F46" s="259"/>
      <c r="G46" s="260"/>
      <c r="H46" s="260"/>
      <c r="I46" s="54"/>
    </row>
    <row r="47" spans="1:57" x14ac:dyDescent="0.2">
      <c r="F47" s="259"/>
      <c r="G47" s="260"/>
      <c r="H47" s="260"/>
      <c r="I47" s="54"/>
    </row>
    <row r="48" spans="1:57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  <row r="66" spans="6:9" x14ac:dyDescent="0.2">
      <c r="F66" s="259"/>
      <c r="G66" s="260"/>
      <c r="H66" s="260"/>
      <c r="I66" s="54"/>
    </row>
    <row r="67" spans="6:9" x14ac:dyDescent="0.2">
      <c r="F67" s="259"/>
      <c r="G67" s="260"/>
      <c r="H67" s="260"/>
      <c r="I67" s="54"/>
    </row>
    <row r="68" spans="6:9" x14ac:dyDescent="0.2">
      <c r="F68" s="259"/>
      <c r="G68" s="260"/>
      <c r="H68" s="260"/>
      <c r="I68" s="54"/>
    </row>
    <row r="69" spans="6:9" x14ac:dyDescent="0.2">
      <c r="F69" s="259"/>
      <c r="G69" s="260"/>
      <c r="H69" s="260"/>
      <c r="I69" s="54"/>
    </row>
    <row r="70" spans="6:9" x14ac:dyDescent="0.2">
      <c r="F70" s="259"/>
      <c r="G70" s="260"/>
      <c r="H70" s="260"/>
      <c r="I70" s="54"/>
    </row>
    <row r="71" spans="6:9" x14ac:dyDescent="0.2">
      <c r="F71" s="259"/>
      <c r="G71" s="260"/>
      <c r="H71" s="260"/>
      <c r="I71" s="54"/>
    </row>
    <row r="72" spans="6:9" x14ac:dyDescent="0.2">
      <c r="F72" s="259"/>
      <c r="G72" s="260"/>
      <c r="H72" s="260"/>
      <c r="I72" s="54"/>
    </row>
    <row r="73" spans="6:9" x14ac:dyDescent="0.2">
      <c r="F73" s="259"/>
      <c r="G73" s="260"/>
      <c r="H73" s="260"/>
      <c r="I73" s="54"/>
    </row>
    <row r="74" spans="6:9" x14ac:dyDescent="0.2">
      <c r="F74" s="259"/>
      <c r="G74" s="260"/>
      <c r="H74" s="260"/>
      <c r="I74" s="54"/>
    </row>
    <row r="75" spans="6:9" x14ac:dyDescent="0.2">
      <c r="F75" s="259"/>
      <c r="G75" s="260"/>
      <c r="H75" s="260"/>
      <c r="I75" s="54"/>
    </row>
    <row r="76" spans="6:9" x14ac:dyDescent="0.2">
      <c r="F76" s="259"/>
      <c r="G76" s="260"/>
      <c r="H76" s="260"/>
      <c r="I76" s="54"/>
    </row>
    <row r="77" spans="6:9" x14ac:dyDescent="0.2">
      <c r="F77" s="259"/>
      <c r="G77" s="260"/>
      <c r="H77" s="260"/>
      <c r="I77" s="54"/>
    </row>
    <row r="78" spans="6:9" x14ac:dyDescent="0.2">
      <c r="F78" s="259"/>
      <c r="G78" s="260"/>
      <c r="H78" s="260"/>
      <c r="I78" s="54"/>
    </row>
    <row r="79" spans="6:9" x14ac:dyDescent="0.2">
      <c r="F79" s="259"/>
      <c r="G79" s="260"/>
      <c r="H79" s="260"/>
      <c r="I79" s="54"/>
    </row>
    <row r="80" spans="6:9" x14ac:dyDescent="0.2">
      <c r="F80" s="259"/>
      <c r="G80" s="260"/>
      <c r="H80" s="260"/>
      <c r="I80" s="54"/>
    </row>
    <row r="81" spans="6:9" x14ac:dyDescent="0.2">
      <c r="F81" s="259"/>
      <c r="G81" s="260"/>
      <c r="H81" s="260"/>
      <c r="I81" s="54"/>
    </row>
    <row r="82" spans="6:9" x14ac:dyDescent="0.2">
      <c r="F82" s="259"/>
      <c r="G82" s="260"/>
      <c r="H82" s="260"/>
      <c r="I82" s="54"/>
    </row>
    <row r="83" spans="6:9" x14ac:dyDescent="0.2">
      <c r="F83" s="259"/>
      <c r="G83" s="260"/>
      <c r="H83" s="260"/>
      <c r="I83" s="54"/>
    </row>
    <row r="84" spans="6:9" x14ac:dyDescent="0.2">
      <c r="F84" s="259"/>
      <c r="G84" s="260"/>
      <c r="H84" s="260"/>
      <c r="I84" s="54"/>
    </row>
    <row r="85" spans="6:9" x14ac:dyDescent="0.2">
      <c r="F85" s="259"/>
      <c r="G85" s="260"/>
      <c r="H85" s="260"/>
      <c r="I85" s="54"/>
    </row>
    <row r="86" spans="6:9" x14ac:dyDescent="0.2">
      <c r="F86" s="259"/>
      <c r="G86" s="260"/>
      <c r="H86" s="260"/>
      <c r="I86" s="54"/>
    </row>
    <row r="87" spans="6:9" x14ac:dyDescent="0.2">
      <c r="F87" s="259"/>
      <c r="G87" s="260"/>
      <c r="H87" s="260"/>
      <c r="I87" s="54"/>
    </row>
    <row r="88" spans="6:9" x14ac:dyDescent="0.2">
      <c r="F88" s="259"/>
      <c r="G88" s="260"/>
      <c r="H88" s="260"/>
      <c r="I88" s="54"/>
    </row>
    <row r="89" spans="6:9" x14ac:dyDescent="0.2">
      <c r="F89" s="259"/>
      <c r="G89" s="260"/>
      <c r="H89" s="260"/>
      <c r="I89" s="54"/>
    </row>
    <row r="90" spans="6:9" x14ac:dyDescent="0.2">
      <c r="F90" s="259"/>
      <c r="G90" s="260"/>
      <c r="H90" s="260"/>
      <c r="I90" s="54"/>
    </row>
    <row r="91" spans="6:9" x14ac:dyDescent="0.2">
      <c r="F91" s="259"/>
      <c r="G91" s="260"/>
      <c r="H91" s="260"/>
      <c r="I91" s="54"/>
    </row>
    <row r="92" spans="6:9" x14ac:dyDescent="0.2">
      <c r="F92" s="259"/>
      <c r="G92" s="260"/>
      <c r="H92" s="260"/>
      <c r="I92" s="54"/>
    </row>
    <row r="93" spans="6:9" x14ac:dyDescent="0.2">
      <c r="F93" s="259"/>
      <c r="G93" s="260"/>
      <c r="H93" s="260"/>
      <c r="I93" s="54"/>
    </row>
    <row r="94" spans="6:9" x14ac:dyDescent="0.2">
      <c r="F94" s="259"/>
      <c r="G94" s="260"/>
      <c r="H94" s="260"/>
      <c r="I94" s="54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08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1 Rek'!H1</f>
        <v>1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1 Rek'!G2</f>
        <v>Liberec - Americká 742/60 - stav. část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91</v>
      </c>
      <c r="C7" s="285" t="s">
        <v>92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x14ac:dyDescent="0.2">
      <c r="A8" s="294">
        <v>1</v>
      </c>
      <c r="B8" s="295" t="s">
        <v>104</v>
      </c>
      <c r="C8" s="296" t="s">
        <v>105</v>
      </c>
      <c r="D8" s="297" t="s">
        <v>106</v>
      </c>
      <c r="E8" s="298">
        <v>17.541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-0.22500000000000001</v>
      </c>
      <c r="K8" s="301">
        <f>E8*J8</f>
        <v>-3.9467250000000003</v>
      </c>
      <c r="O8" s="293">
        <v>2</v>
      </c>
      <c r="AA8" s="262">
        <v>1</v>
      </c>
      <c r="AB8" s="262">
        <v>1</v>
      </c>
      <c r="AC8" s="262">
        <v>1</v>
      </c>
      <c r="AZ8" s="262">
        <v>1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1</v>
      </c>
    </row>
    <row r="9" spans="1:80" x14ac:dyDescent="0.2">
      <c r="A9" s="302"/>
      <c r="B9" s="305"/>
      <c r="C9" s="306" t="s">
        <v>107</v>
      </c>
      <c r="D9" s="307"/>
      <c r="E9" s="308">
        <v>17.541</v>
      </c>
      <c r="F9" s="309"/>
      <c r="G9" s="310"/>
      <c r="H9" s="311"/>
      <c r="I9" s="303"/>
      <c r="J9" s="312"/>
      <c r="K9" s="303"/>
      <c r="M9" s="304" t="s">
        <v>107</v>
      </c>
      <c r="O9" s="293"/>
    </row>
    <row r="10" spans="1:80" x14ac:dyDescent="0.2">
      <c r="A10" s="294">
        <v>2</v>
      </c>
      <c r="B10" s="295" t="s">
        <v>108</v>
      </c>
      <c r="C10" s="296" t="s">
        <v>109</v>
      </c>
      <c r="D10" s="297" t="s">
        <v>110</v>
      </c>
      <c r="E10" s="298">
        <v>112.0985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>
        <v>0</v>
      </c>
      <c r="K10" s="301">
        <f>E10*J10</f>
        <v>0</v>
      </c>
      <c r="O10" s="293">
        <v>2</v>
      </c>
      <c r="AA10" s="262">
        <v>1</v>
      </c>
      <c r="AB10" s="262">
        <v>1</v>
      </c>
      <c r="AC10" s="262">
        <v>1</v>
      </c>
      <c r="AZ10" s="262">
        <v>1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</v>
      </c>
      <c r="CB10" s="293">
        <v>1</v>
      </c>
    </row>
    <row r="11" spans="1:80" ht="33.75" x14ac:dyDescent="0.2">
      <c r="A11" s="302"/>
      <c r="B11" s="305"/>
      <c r="C11" s="306" t="s">
        <v>111</v>
      </c>
      <c r="D11" s="307"/>
      <c r="E11" s="308">
        <v>51.081499999999998</v>
      </c>
      <c r="F11" s="309"/>
      <c r="G11" s="310"/>
      <c r="H11" s="311"/>
      <c r="I11" s="303"/>
      <c r="J11" s="312"/>
      <c r="K11" s="303"/>
      <c r="M11" s="304" t="s">
        <v>111</v>
      </c>
      <c r="O11" s="293"/>
    </row>
    <row r="12" spans="1:80" x14ac:dyDescent="0.2">
      <c r="A12" s="302"/>
      <c r="B12" s="305"/>
      <c r="C12" s="306" t="s">
        <v>112</v>
      </c>
      <c r="D12" s="307"/>
      <c r="E12" s="308">
        <v>61.017000000000003</v>
      </c>
      <c r="F12" s="309"/>
      <c r="G12" s="310"/>
      <c r="H12" s="311"/>
      <c r="I12" s="303"/>
      <c r="J12" s="312"/>
      <c r="K12" s="303"/>
      <c r="M12" s="304" t="s">
        <v>112</v>
      </c>
      <c r="O12" s="293"/>
    </row>
    <row r="13" spans="1:80" x14ac:dyDescent="0.2">
      <c r="A13" s="294">
        <v>3</v>
      </c>
      <c r="B13" s="295" t="s">
        <v>113</v>
      </c>
      <c r="C13" s="296" t="s">
        <v>114</v>
      </c>
      <c r="D13" s="297" t="s">
        <v>106</v>
      </c>
      <c r="E13" s="298">
        <v>7.6</v>
      </c>
      <c r="F13" s="298">
        <v>0</v>
      </c>
      <c r="G13" s="299">
        <f>E13*F13</f>
        <v>0</v>
      </c>
      <c r="H13" s="300">
        <v>0</v>
      </c>
      <c r="I13" s="301">
        <f>E13*H13</f>
        <v>0</v>
      </c>
      <c r="J13" s="300">
        <v>-0.22</v>
      </c>
      <c r="K13" s="301">
        <f>E13*J13</f>
        <v>-1.6719999999999999</v>
      </c>
      <c r="O13" s="293">
        <v>2</v>
      </c>
      <c r="AA13" s="262">
        <v>1</v>
      </c>
      <c r="AB13" s="262">
        <v>1</v>
      </c>
      <c r="AC13" s="262">
        <v>1</v>
      </c>
      <c r="AZ13" s="262">
        <v>1</v>
      </c>
      <c r="BA13" s="262">
        <f>IF(AZ13=1,G13,0)</f>
        <v>0</v>
      </c>
      <c r="BB13" s="262">
        <f>IF(AZ13=2,G13,0)</f>
        <v>0</v>
      </c>
      <c r="BC13" s="262">
        <f>IF(AZ13=3,G13,0)</f>
        <v>0</v>
      </c>
      <c r="BD13" s="262">
        <f>IF(AZ13=4,G13,0)</f>
        <v>0</v>
      </c>
      <c r="BE13" s="262">
        <f>IF(AZ13=5,G13,0)</f>
        <v>0</v>
      </c>
      <c r="CA13" s="293">
        <v>1</v>
      </c>
      <c r="CB13" s="293">
        <v>1</v>
      </c>
    </row>
    <row r="14" spans="1:80" x14ac:dyDescent="0.2">
      <c r="A14" s="302"/>
      <c r="B14" s="305"/>
      <c r="C14" s="306" t="s">
        <v>115</v>
      </c>
      <c r="D14" s="307"/>
      <c r="E14" s="308">
        <v>7.6</v>
      </c>
      <c r="F14" s="309"/>
      <c r="G14" s="310"/>
      <c r="H14" s="311"/>
      <c r="I14" s="303"/>
      <c r="J14" s="312"/>
      <c r="K14" s="303"/>
      <c r="M14" s="304" t="s">
        <v>115</v>
      </c>
      <c r="O14" s="293"/>
    </row>
    <row r="15" spans="1:80" x14ac:dyDescent="0.2">
      <c r="A15" s="294">
        <v>4</v>
      </c>
      <c r="B15" s="295" t="s">
        <v>116</v>
      </c>
      <c r="C15" s="296" t="s">
        <v>117</v>
      </c>
      <c r="D15" s="297" t="s">
        <v>110</v>
      </c>
      <c r="E15" s="298">
        <v>112.09650000000001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>
        <v>0</v>
      </c>
      <c r="K15" s="301">
        <f>E15*J15</f>
        <v>0</v>
      </c>
      <c r="O15" s="293">
        <v>2</v>
      </c>
      <c r="AA15" s="262">
        <v>1</v>
      </c>
      <c r="AB15" s="262">
        <v>1</v>
      </c>
      <c r="AC15" s="262">
        <v>1</v>
      </c>
      <c r="AZ15" s="262">
        <v>1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</v>
      </c>
      <c r="CB15" s="293">
        <v>1</v>
      </c>
    </row>
    <row r="16" spans="1:80" x14ac:dyDescent="0.2">
      <c r="A16" s="294">
        <v>5</v>
      </c>
      <c r="B16" s="295" t="s">
        <v>118</v>
      </c>
      <c r="C16" s="296" t="s">
        <v>119</v>
      </c>
      <c r="D16" s="297" t="s">
        <v>110</v>
      </c>
      <c r="E16" s="298">
        <v>31.917000000000002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>
        <v>0</v>
      </c>
      <c r="K16" s="301">
        <f>E16*J16</f>
        <v>0</v>
      </c>
      <c r="O16" s="293">
        <v>2</v>
      </c>
      <c r="AA16" s="262">
        <v>1</v>
      </c>
      <c r="AB16" s="262">
        <v>1</v>
      </c>
      <c r="AC16" s="262">
        <v>1</v>
      </c>
      <c r="AZ16" s="262">
        <v>1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</v>
      </c>
      <c r="CB16" s="293">
        <v>1</v>
      </c>
    </row>
    <row r="17" spans="1:80" ht="33.75" x14ac:dyDescent="0.2">
      <c r="A17" s="302"/>
      <c r="B17" s="305"/>
      <c r="C17" s="306" t="s">
        <v>120</v>
      </c>
      <c r="D17" s="307"/>
      <c r="E17" s="308">
        <v>14.425000000000001</v>
      </c>
      <c r="F17" s="309"/>
      <c r="G17" s="310"/>
      <c r="H17" s="311"/>
      <c r="I17" s="303"/>
      <c r="J17" s="312"/>
      <c r="K17" s="303"/>
      <c r="M17" s="304" t="s">
        <v>120</v>
      </c>
      <c r="O17" s="293"/>
    </row>
    <row r="18" spans="1:80" x14ac:dyDescent="0.2">
      <c r="A18" s="302"/>
      <c r="B18" s="305"/>
      <c r="C18" s="306" t="s">
        <v>121</v>
      </c>
      <c r="D18" s="307"/>
      <c r="E18" s="308">
        <v>17.492000000000001</v>
      </c>
      <c r="F18" s="309"/>
      <c r="G18" s="310"/>
      <c r="H18" s="311"/>
      <c r="I18" s="303"/>
      <c r="J18" s="312"/>
      <c r="K18" s="303"/>
      <c r="M18" s="304" t="s">
        <v>121</v>
      </c>
      <c r="O18" s="293"/>
    </row>
    <row r="19" spans="1:80" x14ac:dyDescent="0.2">
      <c r="A19" s="294">
        <v>6</v>
      </c>
      <c r="B19" s="295" t="s">
        <v>122</v>
      </c>
      <c r="C19" s="296" t="s">
        <v>123</v>
      </c>
      <c r="D19" s="297" t="s">
        <v>110</v>
      </c>
      <c r="E19" s="298">
        <v>31.917000000000002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>
        <v>0</v>
      </c>
      <c r="K19" s="301">
        <f>E19*J19</f>
        <v>0</v>
      </c>
      <c r="O19" s="293">
        <v>2</v>
      </c>
      <c r="AA19" s="262">
        <v>1</v>
      </c>
      <c r="AB19" s="262">
        <v>1</v>
      </c>
      <c r="AC19" s="262">
        <v>1</v>
      </c>
      <c r="AZ19" s="262">
        <v>1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</v>
      </c>
      <c r="CB19" s="293">
        <v>1</v>
      </c>
    </row>
    <row r="20" spans="1:80" x14ac:dyDescent="0.2">
      <c r="A20" s="294">
        <v>7</v>
      </c>
      <c r="B20" s="295" t="s">
        <v>124</v>
      </c>
      <c r="C20" s="296" t="s">
        <v>125</v>
      </c>
      <c r="D20" s="297" t="s">
        <v>110</v>
      </c>
      <c r="E20" s="298">
        <v>40.572899999999997</v>
      </c>
      <c r="F20" s="298">
        <v>0</v>
      </c>
      <c r="G20" s="299">
        <f>E20*F20</f>
        <v>0</v>
      </c>
      <c r="H20" s="300">
        <v>0</v>
      </c>
      <c r="I20" s="301">
        <f>E20*H20</f>
        <v>0</v>
      </c>
      <c r="J20" s="300">
        <v>0</v>
      </c>
      <c r="K20" s="301">
        <f>E20*J20</f>
        <v>0</v>
      </c>
      <c r="O20" s="293">
        <v>2</v>
      </c>
      <c r="AA20" s="262">
        <v>1</v>
      </c>
      <c r="AB20" s="262">
        <v>1</v>
      </c>
      <c r="AC20" s="262">
        <v>1</v>
      </c>
      <c r="AZ20" s="262">
        <v>1</v>
      </c>
      <c r="BA20" s="262">
        <f>IF(AZ20=1,G20,0)</f>
        <v>0</v>
      </c>
      <c r="BB20" s="262">
        <f>IF(AZ20=2,G20,0)</f>
        <v>0</v>
      </c>
      <c r="BC20" s="262">
        <f>IF(AZ20=3,G20,0)</f>
        <v>0</v>
      </c>
      <c r="BD20" s="262">
        <f>IF(AZ20=4,G20,0)</f>
        <v>0</v>
      </c>
      <c r="BE20" s="262">
        <f>IF(AZ20=5,G20,0)</f>
        <v>0</v>
      </c>
      <c r="CA20" s="293">
        <v>1</v>
      </c>
      <c r="CB20" s="293">
        <v>1</v>
      </c>
    </row>
    <row r="21" spans="1:80" x14ac:dyDescent="0.2">
      <c r="A21" s="302"/>
      <c r="B21" s="305"/>
      <c r="C21" s="306" t="s">
        <v>126</v>
      </c>
      <c r="D21" s="307"/>
      <c r="E21" s="308">
        <v>36.197899999999997</v>
      </c>
      <c r="F21" s="309"/>
      <c r="G21" s="310"/>
      <c r="H21" s="311"/>
      <c r="I21" s="303"/>
      <c r="J21" s="312"/>
      <c r="K21" s="303"/>
      <c r="M21" s="304" t="s">
        <v>126</v>
      </c>
      <c r="O21" s="293"/>
    </row>
    <row r="22" spans="1:80" x14ac:dyDescent="0.2">
      <c r="A22" s="302"/>
      <c r="B22" s="305"/>
      <c r="C22" s="306" t="s">
        <v>127</v>
      </c>
      <c r="D22" s="307"/>
      <c r="E22" s="308">
        <v>0.22</v>
      </c>
      <c r="F22" s="309"/>
      <c r="G22" s="310"/>
      <c r="H22" s="311"/>
      <c r="I22" s="303"/>
      <c r="J22" s="312"/>
      <c r="K22" s="303"/>
      <c r="M22" s="304" t="s">
        <v>127</v>
      </c>
      <c r="O22" s="293"/>
    </row>
    <row r="23" spans="1:80" ht="22.5" x14ac:dyDescent="0.2">
      <c r="A23" s="302"/>
      <c r="B23" s="305"/>
      <c r="C23" s="306" t="s">
        <v>128</v>
      </c>
      <c r="D23" s="307"/>
      <c r="E23" s="308">
        <v>4.1550000000000002</v>
      </c>
      <c r="F23" s="309"/>
      <c r="G23" s="310"/>
      <c r="H23" s="311"/>
      <c r="I23" s="303"/>
      <c r="J23" s="312"/>
      <c r="K23" s="303"/>
      <c r="M23" s="304" t="s">
        <v>128</v>
      </c>
      <c r="O23" s="293"/>
    </row>
    <row r="24" spans="1:80" x14ac:dyDescent="0.2">
      <c r="A24" s="294">
        <v>8</v>
      </c>
      <c r="B24" s="295" t="s">
        <v>129</v>
      </c>
      <c r="C24" s="296" t="s">
        <v>130</v>
      </c>
      <c r="D24" s="297" t="s">
        <v>110</v>
      </c>
      <c r="E24" s="298">
        <v>2.8986000000000001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>
        <v>0</v>
      </c>
      <c r="K24" s="301">
        <f>E24*J24</f>
        <v>0</v>
      </c>
      <c r="O24" s="293">
        <v>2</v>
      </c>
      <c r="AA24" s="262">
        <v>1</v>
      </c>
      <c r="AB24" s="262">
        <v>1</v>
      </c>
      <c r="AC24" s="262">
        <v>1</v>
      </c>
      <c r="AZ24" s="262">
        <v>1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</v>
      </c>
      <c r="CB24" s="293">
        <v>1</v>
      </c>
    </row>
    <row r="25" spans="1:80" ht="33.75" x14ac:dyDescent="0.2">
      <c r="A25" s="302"/>
      <c r="B25" s="305"/>
      <c r="C25" s="306" t="s">
        <v>131</v>
      </c>
      <c r="D25" s="307"/>
      <c r="E25" s="308">
        <v>2.8986000000000001</v>
      </c>
      <c r="F25" s="309"/>
      <c r="G25" s="310"/>
      <c r="H25" s="311"/>
      <c r="I25" s="303"/>
      <c r="J25" s="312"/>
      <c r="K25" s="303"/>
      <c r="M25" s="304" t="s">
        <v>131</v>
      </c>
      <c r="O25" s="293"/>
    </row>
    <row r="26" spans="1:80" x14ac:dyDescent="0.2">
      <c r="A26" s="294">
        <v>9</v>
      </c>
      <c r="B26" s="295" t="s">
        <v>132</v>
      </c>
      <c r="C26" s="296" t="s">
        <v>133</v>
      </c>
      <c r="D26" s="297" t="s">
        <v>110</v>
      </c>
      <c r="E26" s="298">
        <v>147.94049999999999</v>
      </c>
      <c r="F26" s="298">
        <v>0</v>
      </c>
      <c r="G26" s="299">
        <f>E26*F26</f>
        <v>0</v>
      </c>
      <c r="H26" s="300">
        <v>0</v>
      </c>
      <c r="I26" s="301">
        <f>E26*H26</f>
        <v>0</v>
      </c>
      <c r="J26" s="300">
        <v>0</v>
      </c>
      <c r="K26" s="301">
        <f>E26*J26</f>
        <v>0</v>
      </c>
      <c r="O26" s="293">
        <v>2</v>
      </c>
      <c r="AA26" s="262">
        <v>1</v>
      </c>
      <c r="AB26" s="262">
        <v>1</v>
      </c>
      <c r="AC26" s="262">
        <v>1</v>
      </c>
      <c r="AZ26" s="262">
        <v>1</v>
      </c>
      <c r="BA26" s="262">
        <f>IF(AZ26=1,G26,0)</f>
        <v>0</v>
      </c>
      <c r="BB26" s="262">
        <f>IF(AZ26=2,G26,0)</f>
        <v>0</v>
      </c>
      <c r="BC26" s="262">
        <f>IF(AZ26=3,G26,0)</f>
        <v>0</v>
      </c>
      <c r="BD26" s="262">
        <f>IF(AZ26=4,G26,0)</f>
        <v>0</v>
      </c>
      <c r="BE26" s="262">
        <f>IF(AZ26=5,G26,0)</f>
        <v>0</v>
      </c>
      <c r="CA26" s="293">
        <v>1</v>
      </c>
      <c r="CB26" s="293">
        <v>1</v>
      </c>
    </row>
    <row r="27" spans="1:80" x14ac:dyDescent="0.2">
      <c r="A27" s="302"/>
      <c r="B27" s="305"/>
      <c r="C27" s="306" t="s">
        <v>134</v>
      </c>
      <c r="D27" s="307"/>
      <c r="E27" s="308">
        <v>147.94049999999999</v>
      </c>
      <c r="F27" s="309"/>
      <c r="G27" s="310"/>
      <c r="H27" s="311"/>
      <c r="I27" s="303"/>
      <c r="J27" s="312"/>
      <c r="K27" s="303"/>
      <c r="M27" s="304" t="s">
        <v>134</v>
      </c>
      <c r="O27" s="293"/>
    </row>
    <row r="28" spans="1:80" x14ac:dyDescent="0.2">
      <c r="A28" s="294">
        <v>10</v>
      </c>
      <c r="B28" s="295" t="s">
        <v>135</v>
      </c>
      <c r="C28" s="296" t="s">
        <v>136</v>
      </c>
      <c r="D28" s="297" t="s">
        <v>110</v>
      </c>
      <c r="E28" s="298">
        <v>147.94049999999999</v>
      </c>
      <c r="F28" s="298">
        <v>0</v>
      </c>
      <c r="G28" s="299">
        <f>E28*F28</f>
        <v>0</v>
      </c>
      <c r="H28" s="300">
        <v>0</v>
      </c>
      <c r="I28" s="301">
        <f>E28*H28</f>
        <v>0</v>
      </c>
      <c r="J28" s="300">
        <v>0</v>
      </c>
      <c r="K28" s="301">
        <f>E28*J28</f>
        <v>0</v>
      </c>
      <c r="O28" s="293">
        <v>2</v>
      </c>
      <c r="AA28" s="262">
        <v>1</v>
      </c>
      <c r="AB28" s="262">
        <v>1</v>
      </c>
      <c r="AC28" s="262">
        <v>1</v>
      </c>
      <c r="AZ28" s="262">
        <v>1</v>
      </c>
      <c r="BA28" s="262">
        <f>IF(AZ28=1,G28,0)</f>
        <v>0</v>
      </c>
      <c r="BB28" s="262">
        <f>IF(AZ28=2,G28,0)</f>
        <v>0</v>
      </c>
      <c r="BC28" s="262">
        <f>IF(AZ28=3,G28,0)</f>
        <v>0</v>
      </c>
      <c r="BD28" s="262">
        <f>IF(AZ28=4,G28,0)</f>
        <v>0</v>
      </c>
      <c r="BE28" s="262">
        <f>IF(AZ28=5,G28,0)</f>
        <v>0</v>
      </c>
      <c r="CA28" s="293">
        <v>1</v>
      </c>
      <c r="CB28" s="293">
        <v>1</v>
      </c>
    </row>
    <row r="29" spans="1:80" x14ac:dyDescent="0.2">
      <c r="A29" s="294">
        <v>11</v>
      </c>
      <c r="B29" s="295" t="s">
        <v>137</v>
      </c>
      <c r="C29" s="296" t="s">
        <v>138</v>
      </c>
      <c r="D29" s="297" t="s">
        <v>139</v>
      </c>
      <c r="E29" s="298">
        <v>251.49879999999999</v>
      </c>
      <c r="F29" s="298">
        <v>0</v>
      </c>
      <c r="G29" s="299">
        <f>E29*F29</f>
        <v>0</v>
      </c>
      <c r="H29" s="300">
        <v>0</v>
      </c>
      <c r="I29" s="301">
        <f>E29*H29</f>
        <v>0</v>
      </c>
      <c r="J29" s="300">
        <v>0</v>
      </c>
      <c r="K29" s="301">
        <f>E29*J29</f>
        <v>0</v>
      </c>
      <c r="O29" s="293">
        <v>2</v>
      </c>
      <c r="AA29" s="262">
        <v>1</v>
      </c>
      <c r="AB29" s="262">
        <v>1</v>
      </c>
      <c r="AC29" s="262">
        <v>1</v>
      </c>
      <c r="AZ29" s="262">
        <v>1</v>
      </c>
      <c r="BA29" s="262">
        <f>IF(AZ29=1,G29,0)</f>
        <v>0</v>
      </c>
      <c r="BB29" s="262">
        <f>IF(AZ29=2,G29,0)</f>
        <v>0</v>
      </c>
      <c r="BC29" s="262">
        <f>IF(AZ29=3,G29,0)</f>
        <v>0</v>
      </c>
      <c r="BD29" s="262">
        <f>IF(AZ29=4,G29,0)</f>
        <v>0</v>
      </c>
      <c r="BE29" s="262">
        <f>IF(AZ29=5,G29,0)</f>
        <v>0</v>
      </c>
      <c r="CA29" s="293">
        <v>1</v>
      </c>
      <c r="CB29" s="293">
        <v>1</v>
      </c>
    </row>
    <row r="30" spans="1:80" x14ac:dyDescent="0.2">
      <c r="A30" s="302"/>
      <c r="B30" s="305"/>
      <c r="C30" s="306" t="s">
        <v>140</v>
      </c>
      <c r="D30" s="307"/>
      <c r="E30" s="308">
        <v>251.49879999999999</v>
      </c>
      <c r="F30" s="309"/>
      <c r="G30" s="310"/>
      <c r="H30" s="311"/>
      <c r="I30" s="303"/>
      <c r="J30" s="312"/>
      <c r="K30" s="303"/>
      <c r="M30" s="304" t="s">
        <v>140</v>
      </c>
      <c r="O30" s="293"/>
    </row>
    <row r="31" spans="1:80" x14ac:dyDescent="0.2">
      <c r="A31" s="294">
        <v>12</v>
      </c>
      <c r="B31" s="295" t="s">
        <v>141</v>
      </c>
      <c r="C31" s="296" t="s">
        <v>142</v>
      </c>
      <c r="D31" s="297" t="s">
        <v>110</v>
      </c>
      <c r="E31" s="298">
        <v>39.546500000000002</v>
      </c>
      <c r="F31" s="298">
        <v>0</v>
      </c>
      <c r="G31" s="299">
        <f>E31*F31</f>
        <v>0</v>
      </c>
      <c r="H31" s="300">
        <v>0</v>
      </c>
      <c r="I31" s="301">
        <f>E31*H31</f>
        <v>0</v>
      </c>
      <c r="J31" s="300">
        <v>0</v>
      </c>
      <c r="K31" s="301">
        <f>E31*J31</f>
        <v>0</v>
      </c>
      <c r="O31" s="293">
        <v>2</v>
      </c>
      <c r="AA31" s="262">
        <v>1</v>
      </c>
      <c r="AB31" s="262">
        <v>1</v>
      </c>
      <c r="AC31" s="262">
        <v>1</v>
      </c>
      <c r="AZ31" s="262">
        <v>1</v>
      </c>
      <c r="BA31" s="262">
        <f>IF(AZ31=1,G31,0)</f>
        <v>0</v>
      </c>
      <c r="BB31" s="262">
        <f>IF(AZ31=2,G31,0)</f>
        <v>0</v>
      </c>
      <c r="BC31" s="262">
        <f>IF(AZ31=3,G31,0)</f>
        <v>0</v>
      </c>
      <c r="BD31" s="262">
        <f>IF(AZ31=4,G31,0)</f>
        <v>0</v>
      </c>
      <c r="BE31" s="262">
        <f>IF(AZ31=5,G31,0)</f>
        <v>0</v>
      </c>
      <c r="CA31" s="293">
        <v>1</v>
      </c>
      <c r="CB31" s="293">
        <v>1</v>
      </c>
    </row>
    <row r="32" spans="1:80" x14ac:dyDescent="0.2">
      <c r="A32" s="302"/>
      <c r="B32" s="305"/>
      <c r="C32" s="306" t="s">
        <v>143</v>
      </c>
      <c r="D32" s="307"/>
      <c r="E32" s="308">
        <v>17.8995</v>
      </c>
      <c r="F32" s="309"/>
      <c r="G32" s="310"/>
      <c r="H32" s="311"/>
      <c r="I32" s="303"/>
      <c r="J32" s="312"/>
      <c r="K32" s="303"/>
      <c r="M32" s="304" t="s">
        <v>143</v>
      </c>
      <c r="O32" s="293"/>
    </row>
    <row r="33" spans="1:80" x14ac:dyDescent="0.2">
      <c r="A33" s="302"/>
      <c r="B33" s="305"/>
      <c r="C33" s="306" t="s">
        <v>144</v>
      </c>
      <c r="D33" s="307"/>
      <c r="E33" s="308">
        <v>4.1550000000000002</v>
      </c>
      <c r="F33" s="309"/>
      <c r="G33" s="310"/>
      <c r="H33" s="311"/>
      <c r="I33" s="303"/>
      <c r="J33" s="312"/>
      <c r="K33" s="303"/>
      <c r="M33" s="304" t="s">
        <v>144</v>
      </c>
      <c r="O33" s="293"/>
    </row>
    <row r="34" spans="1:80" x14ac:dyDescent="0.2">
      <c r="A34" s="302"/>
      <c r="B34" s="305"/>
      <c r="C34" s="306" t="s">
        <v>145</v>
      </c>
      <c r="D34" s="307"/>
      <c r="E34" s="308">
        <v>17.492000000000001</v>
      </c>
      <c r="F34" s="309"/>
      <c r="G34" s="310"/>
      <c r="H34" s="311"/>
      <c r="I34" s="303"/>
      <c r="J34" s="312"/>
      <c r="K34" s="303"/>
      <c r="M34" s="304" t="s">
        <v>145</v>
      </c>
      <c r="O34" s="293"/>
    </row>
    <row r="35" spans="1:80" x14ac:dyDescent="0.2">
      <c r="A35" s="313"/>
      <c r="B35" s="314" t="s">
        <v>94</v>
      </c>
      <c r="C35" s="315" t="s">
        <v>103</v>
      </c>
      <c r="D35" s="316"/>
      <c r="E35" s="317"/>
      <c r="F35" s="318"/>
      <c r="G35" s="319">
        <f>SUM(G7:G34)</f>
        <v>0</v>
      </c>
      <c r="H35" s="320"/>
      <c r="I35" s="321">
        <f>SUM(I7:I34)</f>
        <v>0</v>
      </c>
      <c r="J35" s="320"/>
      <c r="K35" s="321">
        <f>SUM(K7:K34)</f>
        <v>-5.6187250000000004</v>
      </c>
      <c r="O35" s="293">
        <v>4</v>
      </c>
      <c r="BA35" s="322">
        <f>SUM(BA7:BA34)</f>
        <v>0</v>
      </c>
      <c r="BB35" s="322">
        <f>SUM(BB7:BB34)</f>
        <v>0</v>
      </c>
      <c r="BC35" s="322">
        <f>SUM(BC7:BC34)</f>
        <v>0</v>
      </c>
      <c r="BD35" s="322">
        <f>SUM(BD7:BD34)</f>
        <v>0</v>
      </c>
      <c r="BE35" s="322">
        <f>SUM(BE7:BE34)</f>
        <v>0</v>
      </c>
    </row>
    <row r="36" spans="1:80" x14ac:dyDescent="0.2">
      <c r="A36" s="283" t="s">
        <v>90</v>
      </c>
      <c r="B36" s="284" t="s">
        <v>146</v>
      </c>
      <c r="C36" s="285" t="s">
        <v>147</v>
      </c>
      <c r="D36" s="286"/>
      <c r="E36" s="287"/>
      <c r="F36" s="287"/>
      <c r="G36" s="288"/>
      <c r="H36" s="289"/>
      <c r="I36" s="290"/>
      <c r="J36" s="291"/>
      <c r="K36" s="292"/>
      <c r="O36" s="293">
        <v>1</v>
      </c>
    </row>
    <row r="37" spans="1:80" x14ac:dyDescent="0.2">
      <c r="A37" s="294">
        <v>13</v>
      </c>
      <c r="B37" s="295" t="s">
        <v>149</v>
      </c>
      <c r="C37" s="296" t="s">
        <v>150</v>
      </c>
      <c r="D37" s="297" t="s">
        <v>110</v>
      </c>
      <c r="E37" s="298">
        <v>31.779</v>
      </c>
      <c r="F37" s="298">
        <v>0</v>
      </c>
      <c r="G37" s="299">
        <f>E37*F37</f>
        <v>0</v>
      </c>
      <c r="H37" s="300">
        <v>2.5249999999999999</v>
      </c>
      <c r="I37" s="301">
        <f>E37*H37</f>
        <v>80.241974999999996</v>
      </c>
      <c r="J37" s="300">
        <v>0</v>
      </c>
      <c r="K37" s="301">
        <f>E37*J37</f>
        <v>0</v>
      </c>
      <c r="O37" s="293">
        <v>2</v>
      </c>
      <c r="AA37" s="262">
        <v>1</v>
      </c>
      <c r="AB37" s="262">
        <v>1</v>
      </c>
      <c r="AC37" s="262">
        <v>1</v>
      </c>
      <c r="AZ37" s="262">
        <v>1</v>
      </c>
      <c r="BA37" s="262">
        <f>IF(AZ37=1,G37,0)</f>
        <v>0</v>
      </c>
      <c r="BB37" s="262">
        <f>IF(AZ37=2,G37,0)</f>
        <v>0</v>
      </c>
      <c r="BC37" s="262">
        <f>IF(AZ37=3,G37,0)</f>
        <v>0</v>
      </c>
      <c r="BD37" s="262">
        <f>IF(AZ37=4,G37,0)</f>
        <v>0</v>
      </c>
      <c r="BE37" s="262">
        <f>IF(AZ37=5,G37,0)</f>
        <v>0</v>
      </c>
      <c r="CA37" s="293">
        <v>1</v>
      </c>
      <c r="CB37" s="293">
        <v>1</v>
      </c>
    </row>
    <row r="38" spans="1:80" ht="22.5" x14ac:dyDescent="0.2">
      <c r="A38" s="302"/>
      <c r="B38" s="305"/>
      <c r="C38" s="306" t="s">
        <v>151</v>
      </c>
      <c r="D38" s="307"/>
      <c r="E38" s="308">
        <v>18.548999999999999</v>
      </c>
      <c r="F38" s="309"/>
      <c r="G38" s="310"/>
      <c r="H38" s="311"/>
      <c r="I38" s="303"/>
      <c r="J38" s="312"/>
      <c r="K38" s="303"/>
      <c r="M38" s="304" t="s">
        <v>151</v>
      </c>
      <c r="O38" s="293"/>
    </row>
    <row r="39" spans="1:80" x14ac:dyDescent="0.2">
      <c r="A39" s="302"/>
      <c r="B39" s="305"/>
      <c r="C39" s="306" t="s">
        <v>152</v>
      </c>
      <c r="D39" s="307"/>
      <c r="E39" s="308">
        <v>13.23</v>
      </c>
      <c r="F39" s="309"/>
      <c r="G39" s="310"/>
      <c r="H39" s="311"/>
      <c r="I39" s="303"/>
      <c r="J39" s="312"/>
      <c r="K39" s="303"/>
      <c r="M39" s="304" t="s">
        <v>152</v>
      </c>
      <c r="O39" s="293"/>
    </row>
    <row r="40" spans="1:80" x14ac:dyDescent="0.2">
      <c r="A40" s="294">
        <v>14</v>
      </c>
      <c r="B40" s="295" t="s">
        <v>153</v>
      </c>
      <c r="C40" s="296" t="s">
        <v>154</v>
      </c>
      <c r="D40" s="297" t="s">
        <v>110</v>
      </c>
      <c r="E40" s="298">
        <v>20.030799999999999</v>
      </c>
      <c r="F40" s="298">
        <v>0</v>
      </c>
      <c r="G40" s="299">
        <f>E40*F40</f>
        <v>0</v>
      </c>
      <c r="H40" s="300">
        <v>2.5249999999999999</v>
      </c>
      <c r="I40" s="301">
        <f>E40*H40</f>
        <v>50.577769999999994</v>
      </c>
      <c r="J40" s="300">
        <v>0</v>
      </c>
      <c r="K40" s="301">
        <f>E40*J40</f>
        <v>0</v>
      </c>
      <c r="O40" s="293">
        <v>2</v>
      </c>
      <c r="AA40" s="262">
        <v>1</v>
      </c>
      <c r="AB40" s="262">
        <v>1</v>
      </c>
      <c r="AC40" s="262">
        <v>1</v>
      </c>
      <c r="AZ40" s="262">
        <v>1</v>
      </c>
      <c r="BA40" s="262">
        <f>IF(AZ40=1,G40,0)</f>
        <v>0</v>
      </c>
      <c r="BB40" s="262">
        <f>IF(AZ40=2,G40,0)</f>
        <v>0</v>
      </c>
      <c r="BC40" s="262">
        <f>IF(AZ40=3,G40,0)</f>
        <v>0</v>
      </c>
      <c r="BD40" s="262">
        <f>IF(AZ40=4,G40,0)</f>
        <v>0</v>
      </c>
      <c r="BE40" s="262">
        <f>IF(AZ40=5,G40,0)</f>
        <v>0</v>
      </c>
      <c r="CA40" s="293">
        <v>1</v>
      </c>
      <c r="CB40" s="293">
        <v>1</v>
      </c>
    </row>
    <row r="41" spans="1:80" x14ac:dyDescent="0.2">
      <c r="A41" s="302"/>
      <c r="B41" s="305"/>
      <c r="C41" s="306" t="s">
        <v>155</v>
      </c>
      <c r="D41" s="307"/>
      <c r="E41" s="308">
        <v>4.1280000000000001</v>
      </c>
      <c r="F41" s="309"/>
      <c r="G41" s="310"/>
      <c r="H41" s="311"/>
      <c r="I41" s="303"/>
      <c r="J41" s="312"/>
      <c r="K41" s="303"/>
      <c r="M41" s="304" t="s">
        <v>155</v>
      </c>
      <c r="O41" s="293"/>
    </row>
    <row r="42" spans="1:80" x14ac:dyDescent="0.2">
      <c r="A42" s="302"/>
      <c r="B42" s="305"/>
      <c r="C42" s="306" t="s">
        <v>156</v>
      </c>
      <c r="D42" s="307"/>
      <c r="E42" s="308">
        <v>8.2408000000000001</v>
      </c>
      <c r="F42" s="309"/>
      <c r="G42" s="310"/>
      <c r="H42" s="311"/>
      <c r="I42" s="303"/>
      <c r="J42" s="312"/>
      <c r="K42" s="303"/>
      <c r="M42" s="304" t="s">
        <v>156</v>
      </c>
      <c r="O42" s="293"/>
    </row>
    <row r="43" spans="1:80" x14ac:dyDescent="0.2">
      <c r="A43" s="302"/>
      <c r="B43" s="305"/>
      <c r="C43" s="306" t="s">
        <v>157</v>
      </c>
      <c r="D43" s="307"/>
      <c r="E43" s="308">
        <v>7.53</v>
      </c>
      <c r="F43" s="309"/>
      <c r="G43" s="310"/>
      <c r="H43" s="311"/>
      <c r="I43" s="303"/>
      <c r="J43" s="312"/>
      <c r="K43" s="303"/>
      <c r="M43" s="304" t="s">
        <v>157</v>
      </c>
      <c r="O43" s="293"/>
    </row>
    <row r="44" spans="1:80" x14ac:dyDescent="0.2">
      <c r="A44" s="302"/>
      <c r="B44" s="305"/>
      <c r="C44" s="306" t="s">
        <v>158</v>
      </c>
      <c r="D44" s="307"/>
      <c r="E44" s="308">
        <v>0.13200000000000001</v>
      </c>
      <c r="F44" s="309"/>
      <c r="G44" s="310"/>
      <c r="H44" s="311"/>
      <c r="I44" s="303"/>
      <c r="J44" s="312"/>
      <c r="K44" s="303"/>
      <c r="M44" s="304" t="s">
        <v>158</v>
      </c>
      <c r="O44" s="293"/>
    </row>
    <row r="45" spans="1:80" x14ac:dyDescent="0.2">
      <c r="A45" s="294">
        <v>15</v>
      </c>
      <c r="B45" s="295" t="s">
        <v>159</v>
      </c>
      <c r="C45" s="296" t="s">
        <v>160</v>
      </c>
      <c r="D45" s="297" t="s">
        <v>110</v>
      </c>
      <c r="E45" s="298">
        <v>2.8986000000000001</v>
      </c>
      <c r="F45" s="298">
        <v>0</v>
      </c>
      <c r="G45" s="299">
        <f>E45*F45</f>
        <v>0</v>
      </c>
      <c r="H45" s="300">
        <v>1.8463000000000001</v>
      </c>
      <c r="I45" s="301">
        <f>E45*H45</f>
        <v>5.3516851800000005</v>
      </c>
      <c r="J45" s="300">
        <v>0</v>
      </c>
      <c r="K45" s="301">
        <f>E45*J45</f>
        <v>0</v>
      </c>
      <c r="O45" s="293">
        <v>2</v>
      </c>
      <c r="AA45" s="262">
        <v>1</v>
      </c>
      <c r="AB45" s="262">
        <v>1</v>
      </c>
      <c r="AC45" s="262">
        <v>1</v>
      </c>
      <c r="AZ45" s="262">
        <v>1</v>
      </c>
      <c r="BA45" s="262">
        <f>IF(AZ45=1,G45,0)</f>
        <v>0</v>
      </c>
      <c r="BB45" s="262">
        <f>IF(AZ45=2,G45,0)</f>
        <v>0</v>
      </c>
      <c r="BC45" s="262">
        <f>IF(AZ45=3,G45,0)</f>
        <v>0</v>
      </c>
      <c r="BD45" s="262">
        <f>IF(AZ45=4,G45,0)</f>
        <v>0</v>
      </c>
      <c r="BE45" s="262">
        <f>IF(AZ45=5,G45,0)</f>
        <v>0</v>
      </c>
      <c r="CA45" s="293">
        <v>1</v>
      </c>
      <c r="CB45" s="293">
        <v>1</v>
      </c>
    </row>
    <row r="46" spans="1:80" ht="33.75" x14ac:dyDescent="0.2">
      <c r="A46" s="302"/>
      <c r="B46" s="305"/>
      <c r="C46" s="306" t="s">
        <v>161</v>
      </c>
      <c r="D46" s="307"/>
      <c r="E46" s="308">
        <v>2.8986000000000001</v>
      </c>
      <c r="F46" s="309"/>
      <c r="G46" s="310"/>
      <c r="H46" s="311"/>
      <c r="I46" s="303"/>
      <c r="J46" s="312"/>
      <c r="K46" s="303"/>
      <c r="M46" s="304" t="s">
        <v>161</v>
      </c>
      <c r="O46" s="293"/>
    </row>
    <row r="47" spans="1:80" ht="22.5" x14ac:dyDescent="0.2">
      <c r="A47" s="294">
        <v>16</v>
      </c>
      <c r="B47" s="295" t="s">
        <v>162</v>
      </c>
      <c r="C47" s="296" t="s">
        <v>163</v>
      </c>
      <c r="D47" s="297" t="s">
        <v>106</v>
      </c>
      <c r="E47" s="298">
        <v>70.034999999999997</v>
      </c>
      <c r="F47" s="298">
        <v>0</v>
      </c>
      <c r="G47" s="299">
        <f>E47*F47</f>
        <v>0</v>
      </c>
      <c r="H47" s="300">
        <v>0.74</v>
      </c>
      <c r="I47" s="301">
        <f>E47*H47</f>
        <v>51.825899999999997</v>
      </c>
      <c r="J47" s="300">
        <v>0</v>
      </c>
      <c r="K47" s="301">
        <f>E47*J47</f>
        <v>0</v>
      </c>
      <c r="O47" s="293">
        <v>2</v>
      </c>
      <c r="AA47" s="262">
        <v>1</v>
      </c>
      <c r="AB47" s="262">
        <v>1</v>
      </c>
      <c r="AC47" s="262">
        <v>1</v>
      </c>
      <c r="AZ47" s="262">
        <v>1</v>
      </c>
      <c r="BA47" s="262">
        <f>IF(AZ47=1,G47,0)</f>
        <v>0</v>
      </c>
      <c r="BB47" s="262">
        <f>IF(AZ47=2,G47,0)</f>
        <v>0</v>
      </c>
      <c r="BC47" s="262">
        <f>IF(AZ47=3,G47,0)</f>
        <v>0</v>
      </c>
      <c r="BD47" s="262">
        <f>IF(AZ47=4,G47,0)</f>
        <v>0</v>
      </c>
      <c r="BE47" s="262">
        <f>IF(AZ47=5,G47,0)</f>
        <v>0</v>
      </c>
      <c r="CA47" s="293">
        <v>1</v>
      </c>
      <c r="CB47" s="293">
        <v>1</v>
      </c>
    </row>
    <row r="48" spans="1:80" x14ac:dyDescent="0.2">
      <c r="A48" s="302"/>
      <c r="B48" s="305"/>
      <c r="C48" s="306" t="s">
        <v>164</v>
      </c>
      <c r="D48" s="307"/>
      <c r="E48" s="308">
        <v>5.2249999999999996</v>
      </c>
      <c r="F48" s="309"/>
      <c r="G48" s="310"/>
      <c r="H48" s="311"/>
      <c r="I48" s="303"/>
      <c r="J48" s="312"/>
      <c r="K48" s="303"/>
      <c r="M48" s="304" t="s">
        <v>164</v>
      </c>
      <c r="O48" s="293"/>
    </row>
    <row r="49" spans="1:80" x14ac:dyDescent="0.2">
      <c r="A49" s="302"/>
      <c r="B49" s="305"/>
      <c r="C49" s="306" t="s">
        <v>165</v>
      </c>
      <c r="D49" s="307"/>
      <c r="E49" s="308">
        <v>64.81</v>
      </c>
      <c r="F49" s="309"/>
      <c r="G49" s="310"/>
      <c r="H49" s="311"/>
      <c r="I49" s="303"/>
      <c r="J49" s="312"/>
      <c r="K49" s="303"/>
      <c r="M49" s="304" t="s">
        <v>165</v>
      </c>
      <c r="O49" s="293"/>
    </row>
    <row r="50" spans="1:80" x14ac:dyDescent="0.2">
      <c r="A50" s="294">
        <v>17</v>
      </c>
      <c r="B50" s="295" t="s">
        <v>166</v>
      </c>
      <c r="C50" s="296" t="s">
        <v>167</v>
      </c>
      <c r="D50" s="297" t="s">
        <v>139</v>
      </c>
      <c r="E50" s="298">
        <v>0.72</v>
      </c>
      <c r="F50" s="298">
        <v>0</v>
      </c>
      <c r="G50" s="299">
        <f>E50*F50</f>
        <v>0</v>
      </c>
      <c r="H50" s="300">
        <v>1.0211600000000001</v>
      </c>
      <c r="I50" s="301">
        <f>E50*H50</f>
        <v>0.73523519999999998</v>
      </c>
      <c r="J50" s="300">
        <v>0</v>
      </c>
      <c r="K50" s="301">
        <f>E50*J50</f>
        <v>0</v>
      </c>
      <c r="O50" s="293">
        <v>2</v>
      </c>
      <c r="AA50" s="262">
        <v>1</v>
      </c>
      <c r="AB50" s="262">
        <v>1</v>
      </c>
      <c r="AC50" s="262">
        <v>1</v>
      </c>
      <c r="AZ50" s="262">
        <v>1</v>
      </c>
      <c r="BA50" s="262">
        <f>IF(AZ50=1,G50,0)</f>
        <v>0</v>
      </c>
      <c r="BB50" s="262">
        <f>IF(AZ50=2,G50,0)</f>
        <v>0</v>
      </c>
      <c r="BC50" s="262">
        <f>IF(AZ50=3,G50,0)</f>
        <v>0</v>
      </c>
      <c r="BD50" s="262">
        <f>IF(AZ50=4,G50,0)</f>
        <v>0</v>
      </c>
      <c r="BE50" s="262">
        <f>IF(AZ50=5,G50,0)</f>
        <v>0</v>
      </c>
      <c r="CA50" s="293">
        <v>1</v>
      </c>
      <c r="CB50" s="293">
        <v>1</v>
      </c>
    </row>
    <row r="51" spans="1:80" ht="22.5" x14ac:dyDescent="0.2">
      <c r="A51" s="302"/>
      <c r="B51" s="305"/>
      <c r="C51" s="306" t="s">
        <v>168</v>
      </c>
      <c r="D51" s="307"/>
      <c r="E51" s="308">
        <v>5.3699999999999998E-2</v>
      </c>
      <c r="F51" s="309"/>
      <c r="G51" s="310"/>
      <c r="H51" s="311"/>
      <c r="I51" s="303"/>
      <c r="J51" s="312"/>
      <c r="K51" s="303"/>
      <c r="M51" s="304" t="s">
        <v>168</v>
      </c>
      <c r="O51" s="293"/>
    </row>
    <row r="52" spans="1:80" ht="22.5" x14ac:dyDescent="0.2">
      <c r="A52" s="302"/>
      <c r="B52" s="305"/>
      <c r="C52" s="306" t="s">
        <v>169</v>
      </c>
      <c r="D52" s="307"/>
      <c r="E52" s="308">
        <v>0.66620000000000001</v>
      </c>
      <c r="F52" s="309"/>
      <c r="G52" s="310"/>
      <c r="H52" s="311"/>
      <c r="I52" s="303"/>
      <c r="J52" s="312"/>
      <c r="K52" s="303"/>
      <c r="M52" s="304" t="s">
        <v>169</v>
      </c>
      <c r="O52" s="293"/>
    </row>
    <row r="53" spans="1:80" x14ac:dyDescent="0.2">
      <c r="A53" s="294">
        <v>18</v>
      </c>
      <c r="B53" s="295" t="s">
        <v>170</v>
      </c>
      <c r="C53" s="296" t="s">
        <v>171</v>
      </c>
      <c r="D53" s="297" t="s">
        <v>106</v>
      </c>
      <c r="E53" s="298">
        <v>5.7134999999999998</v>
      </c>
      <c r="F53" s="298">
        <v>0</v>
      </c>
      <c r="G53" s="299">
        <f>E53*F53</f>
        <v>0</v>
      </c>
      <c r="H53" s="300">
        <v>3.9050000000000001E-2</v>
      </c>
      <c r="I53" s="301">
        <f>E53*H53</f>
        <v>0.223112175</v>
      </c>
      <c r="J53" s="300">
        <v>0</v>
      </c>
      <c r="K53" s="301">
        <f>E53*J53</f>
        <v>0</v>
      </c>
      <c r="O53" s="293">
        <v>2</v>
      </c>
      <c r="AA53" s="262">
        <v>1</v>
      </c>
      <c r="AB53" s="262">
        <v>1</v>
      </c>
      <c r="AC53" s="262">
        <v>1</v>
      </c>
      <c r="AZ53" s="262">
        <v>1</v>
      </c>
      <c r="BA53" s="262">
        <f>IF(AZ53=1,G53,0)</f>
        <v>0</v>
      </c>
      <c r="BB53" s="262">
        <f>IF(AZ53=2,G53,0)</f>
        <v>0</v>
      </c>
      <c r="BC53" s="262">
        <f>IF(AZ53=3,G53,0)</f>
        <v>0</v>
      </c>
      <c r="BD53" s="262">
        <f>IF(AZ53=4,G53,0)</f>
        <v>0</v>
      </c>
      <c r="BE53" s="262">
        <f>IF(AZ53=5,G53,0)</f>
        <v>0</v>
      </c>
      <c r="CA53" s="293">
        <v>1</v>
      </c>
      <c r="CB53" s="293">
        <v>1</v>
      </c>
    </row>
    <row r="54" spans="1:80" x14ac:dyDescent="0.2">
      <c r="A54" s="302"/>
      <c r="B54" s="305"/>
      <c r="C54" s="306" t="s">
        <v>172</v>
      </c>
      <c r="D54" s="307"/>
      <c r="E54" s="308">
        <v>5.7134999999999998</v>
      </c>
      <c r="F54" s="309"/>
      <c r="G54" s="310"/>
      <c r="H54" s="311"/>
      <c r="I54" s="303"/>
      <c r="J54" s="312"/>
      <c r="K54" s="303"/>
      <c r="M54" s="304" t="s">
        <v>172</v>
      </c>
      <c r="O54" s="293"/>
    </row>
    <row r="55" spans="1:80" x14ac:dyDescent="0.2">
      <c r="A55" s="294">
        <v>19</v>
      </c>
      <c r="B55" s="295" t="s">
        <v>173</v>
      </c>
      <c r="C55" s="296" t="s">
        <v>174</v>
      </c>
      <c r="D55" s="297" t="s">
        <v>106</v>
      </c>
      <c r="E55" s="298">
        <v>5.7134999999999998</v>
      </c>
      <c r="F55" s="298">
        <v>0</v>
      </c>
      <c r="G55" s="299">
        <f>E55*F55</f>
        <v>0</v>
      </c>
      <c r="H55" s="300">
        <v>0</v>
      </c>
      <c r="I55" s="301">
        <f>E55*H55</f>
        <v>0</v>
      </c>
      <c r="J55" s="300">
        <v>0</v>
      </c>
      <c r="K55" s="301">
        <f>E55*J55</f>
        <v>0</v>
      </c>
      <c r="O55" s="293">
        <v>2</v>
      </c>
      <c r="AA55" s="262">
        <v>1</v>
      </c>
      <c r="AB55" s="262">
        <v>1</v>
      </c>
      <c r="AC55" s="262">
        <v>1</v>
      </c>
      <c r="AZ55" s="262">
        <v>1</v>
      </c>
      <c r="BA55" s="262">
        <f>IF(AZ55=1,G55,0)</f>
        <v>0</v>
      </c>
      <c r="BB55" s="262">
        <f>IF(AZ55=2,G55,0)</f>
        <v>0</v>
      </c>
      <c r="BC55" s="262">
        <f>IF(AZ55=3,G55,0)</f>
        <v>0</v>
      </c>
      <c r="BD55" s="262">
        <f>IF(AZ55=4,G55,0)</f>
        <v>0</v>
      </c>
      <c r="BE55" s="262">
        <f>IF(AZ55=5,G55,0)</f>
        <v>0</v>
      </c>
      <c r="CA55" s="293">
        <v>1</v>
      </c>
      <c r="CB55" s="293">
        <v>1</v>
      </c>
    </row>
    <row r="56" spans="1:80" ht="22.5" x14ac:dyDescent="0.2">
      <c r="A56" s="294">
        <v>20</v>
      </c>
      <c r="B56" s="295" t="s">
        <v>175</v>
      </c>
      <c r="C56" s="296" t="s">
        <v>176</v>
      </c>
      <c r="D56" s="297" t="s">
        <v>139</v>
      </c>
      <c r="E56" s="298">
        <v>1.4873000000000001</v>
      </c>
      <c r="F56" s="298">
        <v>0</v>
      </c>
      <c r="G56" s="299">
        <f>E56*F56</f>
        <v>0</v>
      </c>
      <c r="H56" s="300">
        <v>1.05474</v>
      </c>
      <c r="I56" s="301">
        <f>E56*H56</f>
        <v>1.5687148020000001</v>
      </c>
      <c r="J56" s="300">
        <v>0</v>
      </c>
      <c r="K56" s="301">
        <f>E56*J56</f>
        <v>0</v>
      </c>
      <c r="O56" s="293">
        <v>2</v>
      </c>
      <c r="AA56" s="262">
        <v>1</v>
      </c>
      <c r="AB56" s="262">
        <v>1</v>
      </c>
      <c r="AC56" s="262">
        <v>1</v>
      </c>
      <c r="AZ56" s="262">
        <v>1</v>
      </c>
      <c r="BA56" s="262">
        <f>IF(AZ56=1,G56,0)</f>
        <v>0</v>
      </c>
      <c r="BB56" s="262">
        <f>IF(AZ56=2,G56,0)</f>
        <v>0</v>
      </c>
      <c r="BC56" s="262">
        <f>IF(AZ56=3,G56,0)</f>
        <v>0</v>
      </c>
      <c r="BD56" s="262">
        <f>IF(AZ56=4,G56,0)</f>
        <v>0</v>
      </c>
      <c r="BE56" s="262">
        <f>IF(AZ56=5,G56,0)</f>
        <v>0</v>
      </c>
      <c r="CA56" s="293">
        <v>1</v>
      </c>
      <c r="CB56" s="293">
        <v>1</v>
      </c>
    </row>
    <row r="57" spans="1:80" ht="33.75" x14ac:dyDescent="0.2">
      <c r="A57" s="302"/>
      <c r="B57" s="305"/>
      <c r="C57" s="306" t="s">
        <v>177</v>
      </c>
      <c r="D57" s="307"/>
      <c r="E57" s="308">
        <v>0.86809999999999998</v>
      </c>
      <c r="F57" s="309"/>
      <c r="G57" s="310"/>
      <c r="H57" s="311"/>
      <c r="I57" s="303"/>
      <c r="J57" s="312"/>
      <c r="K57" s="303"/>
      <c r="M57" s="304" t="s">
        <v>177</v>
      </c>
      <c r="O57" s="293"/>
    </row>
    <row r="58" spans="1:80" x14ac:dyDescent="0.2">
      <c r="A58" s="302"/>
      <c r="B58" s="305"/>
      <c r="C58" s="306" t="s">
        <v>178</v>
      </c>
      <c r="D58" s="307"/>
      <c r="E58" s="308">
        <v>0.61919999999999997</v>
      </c>
      <c r="F58" s="309"/>
      <c r="G58" s="310"/>
      <c r="H58" s="311"/>
      <c r="I58" s="303"/>
      <c r="J58" s="312"/>
      <c r="K58" s="303"/>
      <c r="M58" s="304" t="s">
        <v>178</v>
      </c>
      <c r="O58" s="293"/>
    </row>
    <row r="59" spans="1:80" ht="22.5" x14ac:dyDescent="0.2">
      <c r="A59" s="294">
        <v>21</v>
      </c>
      <c r="B59" s="295" t="s">
        <v>179</v>
      </c>
      <c r="C59" s="296" t="s">
        <v>180</v>
      </c>
      <c r="D59" s="297" t="s">
        <v>181</v>
      </c>
      <c r="E59" s="298">
        <v>80</v>
      </c>
      <c r="F59" s="298">
        <v>0</v>
      </c>
      <c r="G59" s="299">
        <f>E59*F59</f>
        <v>0</v>
      </c>
      <c r="H59" s="300">
        <v>0.43651000000000001</v>
      </c>
      <c r="I59" s="301">
        <f>E59*H59</f>
        <v>34.9208</v>
      </c>
      <c r="J59" s="300">
        <v>0</v>
      </c>
      <c r="K59" s="301">
        <f>E59*J59</f>
        <v>0</v>
      </c>
      <c r="O59" s="293">
        <v>2</v>
      </c>
      <c r="AA59" s="262">
        <v>2</v>
      </c>
      <c r="AB59" s="262">
        <v>1</v>
      </c>
      <c r="AC59" s="262">
        <v>1</v>
      </c>
      <c r="AZ59" s="262">
        <v>1</v>
      </c>
      <c r="BA59" s="262">
        <f>IF(AZ59=1,G59,0)</f>
        <v>0</v>
      </c>
      <c r="BB59" s="262">
        <f>IF(AZ59=2,G59,0)</f>
        <v>0</v>
      </c>
      <c r="BC59" s="262">
        <f>IF(AZ59=3,G59,0)</f>
        <v>0</v>
      </c>
      <c r="BD59" s="262">
        <f>IF(AZ59=4,G59,0)</f>
        <v>0</v>
      </c>
      <c r="BE59" s="262">
        <f>IF(AZ59=5,G59,0)</f>
        <v>0</v>
      </c>
      <c r="CA59" s="293">
        <v>2</v>
      </c>
      <c r="CB59" s="293">
        <v>1</v>
      </c>
    </row>
    <row r="60" spans="1:80" x14ac:dyDescent="0.2">
      <c r="A60" s="302"/>
      <c r="B60" s="305"/>
      <c r="C60" s="306" t="s">
        <v>182</v>
      </c>
      <c r="D60" s="307"/>
      <c r="E60" s="308">
        <v>80</v>
      </c>
      <c r="F60" s="309"/>
      <c r="G60" s="310"/>
      <c r="H60" s="311"/>
      <c r="I60" s="303"/>
      <c r="J60" s="312"/>
      <c r="K60" s="303"/>
      <c r="M60" s="304" t="s">
        <v>182</v>
      </c>
      <c r="O60" s="293"/>
    </row>
    <row r="61" spans="1:80" x14ac:dyDescent="0.2">
      <c r="A61" s="313"/>
      <c r="B61" s="314" t="s">
        <v>94</v>
      </c>
      <c r="C61" s="315" t="s">
        <v>148</v>
      </c>
      <c r="D61" s="316"/>
      <c r="E61" s="317"/>
      <c r="F61" s="318"/>
      <c r="G61" s="319">
        <f>SUM(G36:G60)</f>
        <v>0</v>
      </c>
      <c r="H61" s="320"/>
      <c r="I61" s="321">
        <f>SUM(I36:I60)</f>
        <v>225.445192357</v>
      </c>
      <c r="J61" s="320"/>
      <c r="K61" s="321">
        <f>SUM(K36:K60)</f>
        <v>0</v>
      </c>
      <c r="O61" s="293">
        <v>4</v>
      </c>
      <c r="BA61" s="322">
        <f>SUM(BA36:BA60)</f>
        <v>0</v>
      </c>
      <c r="BB61" s="322">
        <f>SUM(BB36:BB60)</f>
        <v>0</v>
      </c>
      <c r="BC61" s="322">
        <f>SUM(BC36:BC60)</f>
        <v>0</v>
      </c>
      <c r="BD61" s="322">
        <f>SUM(BD36:BD60)</f>
        <v>0</v>
      </c>
      <c r="BE61" s="322">
        <f>SUM(BE36:BE60)</f>
        <v>0</v>
      </c>
    </row>
    <row r="62" spans="1:80" x14ac:dyDescent="0.2">
      <c r="A62" s="283" t="s">
        <v>90</v>
      </c>
      <c r="B62" s="284" t="s">
        <v>183</v>
      </c>
      <c r="C62" s="285" t="s">
        <v>184</v>
      </c>
      <c r="D62" s="286"/>
      <c r="E62" s="287"/>
      <c r="F62" s="287"/>
      <c r="G62" s="288"/>
      <c r="H62" s="289"/>
      <c r="I62" s="290"/>
      <c r="J62" s="291"/>
      <c r="K62" s="292"/>
      <c r="O62" s="293">
        <v>1</v>
      </c>
    </row>
    <row r="63" spans="1:80" ht="22.5" x14ac:dyDescent="0.2">
      <c r="A63" s="294">
        <v>22</v>
      </c>
      <c r="B63" s="295" t="s">
        <v>186</v>
      </c>
      <c r="C63" s="296" t="s">
        <v>187</v>
      </c>
      <c r="D63" s="297" t="s">
        <v>110</v>
      </c>
      <c r="E63" s="298">
        <v>1.7544999999999999</v>
      </c>
      <c r="F63" s="298">
        <v>0</v>
      </c>
      <c r="G63" s="299">
        <f>E63*F63</f>
        <v>0</v>
      </c>
      <c r="H63" s="300">
        <v>1.73916</v>
      </c>
      <c r="I63" s="301">
        <f>E63*H63</f>
        <v>3.0513562200000002</v>
      </c>
      <c r="J63" s="300">
        <v>0</v>
      </c>
      <c r="K63" s="301">
        <f>E63*J63</f>
        <v>0</v>
      </c>
      <c r="O63" s="293">
        <v>2</v>
      </c>
      <c r="AA63" s="262">
        <v>1</v>
      </c>
      <c r="AB63" s="262">
        <v>1</v>
      </c>
      <c r="AC63" s="262">
        <v>1</v>
      </c>
      <c r="AZ63" s="262">
        <v>1</v>
      </c>
      <c r="BA63" s="262">
        <f>IF(AZ63=1,G63,0)</f>
        <v>0</v>
      </c>
      <c r="BB63" s="262">
        <f>IF(AZ63=2,G63,0)</f>
        <v>0</v>
      </c>
      <c r="BC63" s="262">
        <f>IF(AZ63=3,G63,0)</f>
        <v>0</v>
      </c>
      <c r="BD63" s="262">
        <f>IF(AZ63=4,G63,0)</f>
        <v>0</v>
      </c>
      <c r="BE63" s="262">
        <f>IF(AZ63=5,G63,0)</f>
        <v>0</v>
      </c>
      <c r="CA63" s="293">
        <v>1</v>
      </c>
      <c r="CB63" s="293">
        <v>1</v>
      </c>
    </row>
    <row r="64" spans="1:80" x14ac:dyDescent="0.2">
      <c r="A64" s="302"/>
      <c r="B64" s="305"/>
      <c r="C64" s="306" t="s">
        <v>188</v>
      </c>
      <c r="D64" s="307"/>
      <c r="E64" s="308">
        <v>0.52</v>
      </c>
      <c r="F64" s="309"/>
      <c r="G64" s="310"/>
      <c r="H64" s="311"/>
      <c r="I64" s="303"/>
      <c r="J64" s="312"/>
      <c r="K64" s="303"/>
      <c r="M64" s="304" t="s">
        <v>188</v>
      </c>
      <c r="O64" s="293"/>
    </row>
    <row r="65" spans="1:80" x14ac:dyDescent="0.2">
      <c r="A65" s="302"/>
      <c r="B65" s="305"/>
      <c r="C65" s="306" t="s">
        <v>189</v>
      </c>
      <c r="D65" s="307"/>
      <c r="E65" s="308">
        <v>0.59289999999999998</v>
      </c>
      <c r="F65" s="309"/>
      <c r="G65" s="310"/>
      <c r="H65" s="311"/>
      <c r="I65" s="303"/>
      <c r="J65" s="312"/>
      <c r="K65" s="303"/>
      <c r="M65" s="304" t="s">
        <v>189</v>
      </c>
      <c r="O65" s="293"/>
    </row>
    <row r="66" spans="1:80" x14ac:dyDescent="0.2">
      <c r="A66" s="302"/>
      <c r="B66" s="305"/>
      <c r="C66" s="306" t="s">
        <v>190</v>
      </c>
      <c r="D66" s="307"/>
      <c r="E66" s="308">
        <v>0.64149999999999996</v>
      </c>
      <c r="F66" s="309"/>
      <c r="G66" s="310"/>
      <c r="H66" s="311"/>
      <c r="I66" s="303"/>
      <c r="J66" s="312"/>
      <c r="K66" s="303"/>
      <c r="M66" s="304" t="s">
        <v>190</v>
      </c>
      <c r="O66" s="293"/>
    </row>
    <row r="67" spans="1:80" ht="22.5" x14ac:dyDescent="0.2">
      <c r="A67" s="294">
        <v>23</v>
      </c>
      <c r="B67" s="295" t="s">
        <v>191</v>
      </c>
      <c r="C67" s="296" t="s">
        <v>192</v>
      </c>
      <c r="D67" s="297" t="s">
        <v>110</v>
      </c>
      <c r="E67" s="298">
        <v>5.0814000000000004</v>
      </c>
      <c r="F67" s="298">
        <v>0</v>
      </c>
      <c r="G67" s="299">
        <f>E67*F67</f>
        <v>0</v>
      </c>
      <c r="H67" s="300">
        <v>1.73916</v>
      </c>
      <c r="I67" s="301">
        <f>E67*H67</f>
        <v>8.8373676240000005</v>
      </c>
      <c r="J67" s="300">
        <v>0</v>
      </c>
      <c r="K67" s="301">
        <f>E67*J67</f>
        <v>0</v>
      </c>
      <c r="O67" s="293">
        <v>2</v>
      </c>
      <c r="AA67" s="262">
        <v>1</v>
      </c>
      <c r="AB67" s="262">
        <v>0</v>
      </c>
      <c r="AC67" s="262">
        <v>0</v>
      </c>
      <c r="AZ67" s="262">
        <v>1</v>
      </c>
      <c r="BA67" s="262">
        <f>IF(AZ67=1,G67,0)</f>
        <v>0</v>
      </c>
      <c r="BB67" s="262">
        <f>IF(AZ67=2,G67,0)</f>
        <v>0</v>
      </c>
      <c r="BC67" s="262">
        <f>IF(AZ67=3,G67,0)</f>
        <v>0</v>
      </c>
      <c r="BD67" s="262">
        <f>IF(AZ67=4,G67,0)</f>
        <v>0</v>
      </c>
      <c r="BE67" s="262">
        <f>IF(AZ67=5,G67,0)</f>
        <v>0</v>
      </c>
      <c r="CA67" s="293">
        <v>1</v>
      </c>
      <c r="CB67" s="293">
        <v>0</v>
      </c>
    </row>
    <row r="68" spans="1:80" x14ac:dyDescent="0.2">
      <c r="A68" s="302"/>
      <c r="B68" s="305"/>
      <c r="C68" s="306" t="s">
        <v>193</v>
      </c>
      <c r="D68" s="307"/>
      <c r="E68" s="308">
        <v>2.9087000000000001</v>
      </c>
      <c r="F68" s="309"/>
      <c r="G68" s="310"/>
      <c r="H68" s="311"/>
      <c r="I68" s="303"/>
      <c r="J68" s="312"/>
      <c r="K68" s="303"/>
      <c r="M68" s="304" t="s">
        <v>193</v>
      </c>
      <c r="O68" s="293"/>
    </row>
    <row r="69" spans="1:80" x14ac:dyDescent="0.2">
      <c r="A69" s="302"/>
      <c r="B69" s="305"/>
      <c r="C69" s="306" t="s">
        <v>194</v>
      </c>
      <c r="D69" s="307"/>
      <c r="E69" s="308">
        <v>1.2763</v>
      </c>
      <c r="F69" s="309"/>
      <c r="G69" s="310"/>
      <c r="H69" s="311"/>
      <c r="I69" s="303"/>
      <c r="J69" s="312"/>
      <c r="K69" s="303"/>
      <c r="M69" s="304" t="s">
        <v>194</v>
      </c>
      <c r="O69" s="293"/>
    </row>
    <row r="70" spans="1:80" x14ac:dyDescent="0.2">
      <c r="A70" s="302"/>
      <c r="B70" s="305"/>
      <c r="C70" s="306" t="s">
        <v>195</v>
      </c>
      <c r="D70" s="307"/>
      <c r="E70" s="308">
        <v>0.89639999999999997</v>
      </c>
      <c r="F70" s="309"/>
      <c r="G70" s="310"/>
      <c r="H70" s="311"/>
      <c r="I70" s="303"/>
      <c r="J70" s="312"/>
      <c r="K70" s="303"/>
      <c r="M70" s="304" t="s">
        <v>195</v>
      </c>
      <c r="O70" s="293"/>
    </row>
    <row r="71" spans="1:80" ht="22.5" x14ac:dyDescent="0.2">
      <c r="A71" s="294">
        <v>24</v>
      </c>
      <c r="B71" s="295" t="s">
        <v>196</v>
      </c>
      <c r="C71" s="296" t="s">
        <v>197</v>
      </c>
      <c r="D71" s="297" t="s">
        <v>106</v>
      </c>
      <c r="E71" s="298">
        <v>53.26</v>
      </c>
      <c r="F71" s="298">
        <v>0</v>
      </c>
      <c r="G71" s="299">
        <f>E71*F71</f>
        <v>0</v>
      </c>
      <c r="H71" s="300">
        <v>0.26335999999999998</v>
      </c>
      <c r="I71" s="301">
        <f>E71*H71</f>
        <v>14.026553599999998</v>
      </c>
      <c r="J71" s="300">
        <v>0</v>
      </c>
      <c r="K71" s="301">
        <f>E71*J71</f>
        <v>0</v>
      </c>
      <c r="O71" s="293">
        <v>2</v>
      </c>
      <c r="AA71" s="262">
        <v>1</v>
      </c>
      <c r="AB71" s="262">
        <v>1</v>
      </c>
      <c r="AC71" s="262">
        <v>1</v>
      </c>
      <c r="AZ71" s="262">
        <v>1</v>
      </c>
      <c r="BA71" s="262">
        <f>IF(AZ71=1,G71,0)</f>
        <v>0</v>
      </c>
      <c r="BB71" s="262">
        <f>IF(AZ71=2,G71,0)</f>
        <v>0</v>
      </c>
      <c r="BC71" s="262">
        <f>IF(AZ71=3,G71,0)</f>
        <v>0</v>
      </c>
      <c r="BD71" s="262">
        <f>IF(AZ71=4,G71,0)</f>
        <v>0</v>
      </c>
      <c r="BE71" s="262">
        <f>IF(AZ71=5,G71,0)</f>
        <v>0</v>
      </c>
      <c r="CA71" s="293">
        <v>1</v>
      </c>
      <c r="CB71" s="293">
        <v>1</v>
      </c>
    </row>
    <row r="72" spans="1:80" x14ac:dyDescent="0.2">
      <c r="A72" s="302"/>
      <c r="B72" s="305"/>
      <c r="C72" s="306" t="s">
        <v>198</v>
      </c>
      <c r="D72" s="307"/>
      <c r="E72" s="308">
        <v>47.85</v>
      </c>
      <c r="F72" s="309"/>
      <c r="G72" s="310"/>
      <c r="H72" s="311"/>
      <c r="I72" s="303"/>
      <c r="J72" s="312"/>
      <c r="K72" s="303"/>
      <c r="M72" s="304" t="s">
        <v>198</v>
      </c>
      <c r="O72" s="293"/>
    </row>
    <row r="73" spans="1:80" x14ac:dyDescent="0.2">
      <c r="A73" s="302"/>
      <c r="B73" s="305"/>
      <c r="C73" s="306" t="s">
        <v>199</v>
      </c>
      <c r="D73" s="307"/>
      <c r="E73" s="308">
        <v>5.41</v>
      </c>
      <c r="F73" s="309"/>
      <c r="G73" s="310"/>
      <c r="H73" s="311"/>
      <c r="I73" s="303"/>
      <c r="J73" s="312"/>
      <c r="K73" s="303"/>
      <c r="M73" s="304" t="s">
        <v>199</v>
      </c>
      <c r="O73" s="293"/>
    </row>
    <row r="74" spans="1:80" ht="22.5" x14ac:dyDescent="0.2">
      <c r="A74" s="294">
        <v>25</v>
      </c>
      <c r="B74" s="295" t="s">
        <v>200</v>
      </c>
      <c r="C74" s="296" t="s">
        <v>201</v>
      </c>
      <c r="D74" s="297" t="s">
        <v>106</v>
      </c>
      <c r="E74" s="298">
        <v>11.547499999999999</v>
      </c>
      <c r="F74" s="298">
        <v>0</v>
      </c>
      <c r="G74" s="299">
        <f>E74*F74</f>
        <v>0</v>
      </c>
      <c r="H74" s="300">
        <v>0.26335999999999998</v>
      </c>
      <c r="I74" s="301">
        <f>E74*H74</f>
        <v>3.0411495999999998</v>
      </c>
      <c r="J74" s="300">
        <v>0</v>
      </c>
      <c r="K74" s="301">
        <f>E74*J74</f>
        <v>0</v>
      </c>
      <c r="O74" s="293">
        <v>2</v>
      </c>
      <c r="AA74" s="262">
        <v>1</v>
      </c>
      <c r="AB74" s="262">
        <v>1</v>
      </c>
      <c r="AC74" s="262">
        <v>1</v>
      </c>
      <c r="AZ74" s="262">
        <v>1</v>
      </c>
      <c r="BA74" s="262">
        <f>IF(AZ74=1,G74,0)</f>
        <v>0</v>
      </c>
      <c r="BB74" s="262">
        <f>IF(AZ74=2,G74,0)</f>
        <v>0</v>
      </c>
      <c r="BC74" s="262">
        <f>IF(AZ74=3,G74,0)</f>
        <v>0</v>
      </c>
      <c r="BD74" s="262">
        <f>IF(AZ74=4,G74,0)</f>
        <v>0</v>
      </c>
      <c r="BE74" s="262">
        <f>IF(AZ74=5,G74,0)</f>
        <v>0</v>
      </c>
      <c r="CA74" s="293">
        <v>1</v>
      </c>
      <c r="CB74" s="293">
        <v>1</v>
      </c>
    </row>
    <row r="75" spans="1:80" x14ac:dyDescent="0.2">
      <c r="A75" s="302"/>
      <c r="B75" s="305"/>
      <c r="C75" s="306" t="s">
        <v>202</v>
      </c>
      <c r="D75" s="307"/>
      <c r="E75" s="308">
        <v>11.547499999999999</v>
      </c>
      <c r="F75" s="309"/>
      <c r="G75" s="310"/>
      <c r="H75" s="311"/>
      <c r="I75" s="303"/>
      <c r="J75" s="312"/>
      <c r="K75" s="303"/>
      <c r="M75" s="304" t="s">
        <v>202</v>
      </c>
      <c r="O75" s="293"/>
    </row>
    <row r="76" spans="1:80" ht="22.5" x14ac:dyDescent="0.2">
      <c r="A76" s="294">
        <v>26</v>
      </c>
      <c r="B76" s="295" t="s">
        <v>203</v>
      </c>
      <c r="C76" s="296" t="s">
        <v>204</v>
      </c>
      <c r="D76" s="297" t="s">
        <v>106</v>
      </c>
      <c r="E76" s="298">
        <v>69.620500000000007</v>
      </c>
      <c r="F76" s="298">
        <v>0</v>
      </c>
      <c r="G76" s="299">
        <f>E76*F76</f>
        <v>0</v>
      </c>
      <c r="H76" s="300">
        <v>0.19225999999999999</v>
      </c>
      <c r="I76" s="301">
        <f>E76*H76</f>
        <v>13.385237330000001</v>
      </c>
      <c r="J76" s="300">
        <v>0</v>
      </c>
      <c r="K76" s="301">
        <f>E76*J76</f>
        <v>0</v>
      </c>
      <c r="O76" s="293">
        <v>2</v>
      </c>
      <c r="AA76" s="262">
        <v>1</v>
      </c>
      <c r="AB76" s="262">
        <v>1</v>
      </c>
      <c r="AC76" s="262">
        <v>1</v>
      </c>
      <c r="AZ76" s="262">
        <v>1</v>
      </c>
      <c r="BA76" s="262">
        <f>IF(AZ76=1,G76,0)</f>
        <v>0</v>
      </c>
      <c r="BB76" s="262">
        <f>IF(AZ76=2,G76,0)</f>
        <v>0</v>
      </c>
      <c r="BC76" s="262">
        <f>IF(AZ76=3,G76,0)</f>
        <v>0</v>
      </c>
      <c r="BD76" s="262">
        <f>IF(AZ76=4,G76,0)</f>
        <v>0</v>
      </c>
      <c r="BE76" s="262">
        <f>IF(AZ76=5,G76,0)</f>
        <v>0</v>
      </c>
      <c r="CA76" s="293">
        <v>1</v>
      </c>
      <c r="CB76" s="293">
        <v>1</v>
      </c>
    </row>
    <row r="77" spans="1:80" x14ac:dyDescent="0.2">
      <c r="A77" s="302"/>
      <c r="B77" s="305"/>
      <c r="C77" s="306" t="s">
        <v>205</v>
      </c>
      <c r="D77" s="307"/>
      <c r="E77" s="308">
        <v>24.156500000000001</v>
      </c>
      <c r="F77" s="309"/>
      <c r="G77" s="310"/>
      <c r="H77" s="311"/>
      <c r="I77" s="303"/>
      <c r="J77" s="312"/>
      <c r="K77" s="303"/>
      <c r="M77" s="304" t="s">
        <v>205</v>
      </c>
      <c r="O77" s="293"/>
    </row>
    <row r="78" spans="1:80" x14ac:dyDescent="0.2">
      <c r="A78" s="302"/>
      <c r="B78" s="305"/>
      <c r="C78" s="306" t="s">
        <v>206</v>
      </c>
      <c r="D78" s="307"/>
      <c r="E78" s="308">
        <v>20.713999999999999</v>
      </c>
      <c r="F78" s="309"/>
      <c r="G78" s="310"/>
      <c r="H78" s="311"/>
      <c r="I78" s="303"/>
      <c r="J78" s="312"/>
      <c r="K78" s="303"/>
      <c r="M78" s="304" t="s">
        <v>206</v>
      </c>
      <c r="O78" s="293"/>
    </row>
    <row r="79" spans="1:80" x14ac:dyDescent="0.2">
      <c r="A79" s="302"/>
      <c r="B79" s="305"/>
      <c r="C79" s="306" t="s">
        <v>207</v>
      </c>
      <c r="D79" s="307"/>
      <c r="E79" s="308">
        <v>11</v>
      </c>
      <c r="F79" s="309"/>
      <c r="G79" s="310"/>
      <c r="H79" s="311"/>
      <c r="I79" s="303"/>
      <c r="J79" s="312"/>
      <c r="K79" s="303"/>
      <c r="M79" s="304" t="s">
        <v>207</v>
      </c>
      <c r="O79" s="293"/>
    </row>
    <row r="80" spans="1:80" x14ac:dyDescent="0.2">
      <c r="A80" s="302"/>
      <c r="B80" s="305"/>
      <c r="C80" s="306" t="s">
        <v>208</v>
      </c>
      <c r="D80" s="307"/>
      <c r="E80" s="308">
        <v>13.75</v>
      </c>
      <c r="F80" s="309"/>
      <c r="G80" s="310"/>
      <c r="H80" s="311"/>
      <c r="I80" s="303"/>
      <c r="J80" s="312"/>
      <c r="K80" s="303"/>
      <c r="M80" s="304" t="s">
        <v>208</v>
      </c>
      <c r="O80" s="293"/>
    </row>
    <row r="81" spans="1:80" x14ac:dyDescent="0.2">
      <c r="A81" s="294">
        <v>27</v>
      </c>
      <c r="B81" s="295" t="s">
        <v>209</v>
      </c>
      <c r="C81" s="296" t="s">
        <v>210</v>
      </c>
      <c r="D81" s="297" t="s">
        <v>211</v>
      </c>
      <c r="E81" s="298">
        <v>14</v>
      </c>
      <c r="F81" s="298">
        <v>0</v>
      </c>
      <c r="G81" s="299">
        <f>E81*F81</f>
        <v>0</v>
      </c>
      <c r="H81" s="300">
        <v>2.2880000000000001E-2</v>
      </c>
      <c r="I81" s="301">
        <f>E81*H81</f>
        <v>0.32031999999999999</v>
      </c>
      <c r="J81" s="300">
        <v>0</v>
      </c>
      <c r="K81" s="301">
        <f>E81*J81</f>
        <v>0</v>
      </c>
      <c r="O81" s="293">
        <v>2</v>
      </c>
      <c r="AA81" s="262">
        <v>1</v>
      </c>
      <c r="AB81" s="262">
        <v>1</v>
      </c>
      <c r="AC81" s="262">
        <v>1</v>
      </c>
      <c r="AZ81" s="262">
        <v>1</v>
      </c>
      <c r="BA81" s="262">
        <f>IF(AZ81=1,G81,0)</f>
        <v>0</v>
      </c>
      <c r="BB81" s="262">
        <f>IF(AZ81=2,G81,0)</f>
        <v>0</v>
      </c>
      <c r="BC81" s="262">
        <f>IF(AZ81=3,G81,0)</f>
        <v>0</v>
      </c>
      <c r="BD81" s="262">
        <f>IF(AZ81=4,G81,0)</f>
        <v>0</v>
      </c>
      <c r="BE81" s="262">
        <f>IF(AZ81=5,G81,0)</f>
        <v>0</v>
      </c>
      <c r="CA81" s="293">
        <v>1</v>
      </c>
      <c r="CB81" s="293">
        <v>1</v>
      </c>
    </row>
    <row r="82" spans="1:80" x14ac:dyDescent="0.2">
      <c r="A82" s="302"/>
      <c r="B82" s="305"/>
      <c r="C82" s="306" t="s">
        <v>212</v>
      </c>
      <c r="D82" s="307"/>
      <c r="E82" s="308">
        <v>14</v>
      </c>
      <c r="F82" s="309"/>
      <c r="G82" s="310"/>
      <c r="H82" s="311"/>
      <c r="I82" s="303"/>
      <c r="J82" s="312"/>
      <c r="K82" s="303"/>
      <c r="M82" s="304" t="s">
        <v>212</v>
      </c>
      <c r="O82" s="293"/>
    </row>
    <row r="83" spans="1:80" x14ac:dyDescent="0.2">
      <c r="A83" s="294">
        <v>28</v>
      </c>
      <c r="B83" s="295" t="s">
        <v>213</v>
      </c>
      <c r="C83" s="296" t="s">
        <v>214</v>
      </c>
      <c r="D83" s="297" t="s">
        <v>211</v>
      </c>
      <c r="E83" s="298">
        <v>4</v>
      </c>
      <c r="F83" s="298">
        <v>0</v>
      </c>
      <c r="G83" s="299">
        <f>E83*F83</f>
        <v>0</v>
      </c>
      <c r="H83" s="300">
        <v>1.7260000000000001E-2</v>
      </c>
      <c r="I83" s="301">
        <f>E83*H83</f>
        <v>6.9040000000000004E-2</v>
      </c>
      <c r="J83" s="300">
        <v>0</v>
      </c>
      <c r="K83" s="301">
        <f>E83*J83</f>
        <v>0</v>
      </c>
      <c r="O83" s="293">
        <v>2</v>
      </c>
      <c r="AA83" s="262">
        <v>1</v>
      </c>
      <c r="AB83" s="262">
        <v>1</v>
      </c>
      <c r="AC83" s="262">
        <v>1</v>
      </c>
      <c r="AZ83" s="262">
        <v>1</v>
      </c>
      <c r="BA83" s="262">
        <f>IF(AZ83=1,G83,0)</f>
        <v>0</v>
      </c>
      <c r="BB83" s="262">
        <f>IF(AZ83=2,G83,0)</f>
        <v>0</v>
      </c>
      <c r="BC83" s="262">
        <f>IF(AZ83=3,G83,0)</f>
        <v>0</v>
      </c>
      <c r="BD83" s="262">
        <f>IF(AZ83=4,G83,0)</f>
        <v>0</v>
      </c>
      <c r="BE83" s="262">
        <f>IF(AZ83=5,G83,0)</f>
        <v>0</v>
      </c>
      <c r="CA83" s="293">
        <v>1</v>
      </c>
      <c r="CB83" s="293">
        <v>1</v>
      </c>
    </row>
    <row r="84" spans="1:80" x14ac:dyDescent="0.2">
      <c r="A84" s="302"/>
      <c r="B84" s="305"/>
      <c r="C84" s="306" t="s">
        <v>215</v>
      </c>
      <c r="D84" s="307"/>
      <c r="E84" s="308">
        <v>4</v>
      </c>
      <c r="F84" s="309"/>
      <c r="G84" s="310"/>
      <c r="H84" s="311"/>
      <c r="I84" s="303"/>
      <c r="J84" s="312"/>
      <c r="K84" s="303"/>
      <c r="M84" s="304" t="s">
        <v>215</v>
      </c>
      <c r="O84" s="293"/>
    </row>
    <row r="85" spans="1:80" x14ac:dyDescent="0.2">
      <c r="A85" s="294">
        <v>29</v>
      </c>
      <c r="B85" s="295" t="s">
        <v>216</v>
      </c>
      <c r="C85" s="296" t="s">
        <v>217</v>
      </c>
      <c r="D85" s="297" t="s">
        <v>211</v>
      </c>
      <c r="E85" s="298">
        <v>6</v>
      </c>
      <c r="F85" s="298">
        <v>0</v>
      </c>
      <c r="G85" s="299">
        <f>E85*F85</f>
        <v>0</v>
      </c>
      <c r="H85" s="300">
        <v>2.5749999999999999E-2</v>
      </c>
      <c r="I85" s="301">
        <f>E85*H85</f>
        <v>0.1545</v>
      </c>
      <c r="J85" s="300">
        <v>0</v>
      </c>
      <c r="K85" s="301">
        <f>E85*J85</f>
        <v>0</v>
      </c>
      <c r="O85" s="293">
        <v>2</v>
      </c>
      <c r="AA85" s="262">
        <v>1</v>
      </c>
      <c r="AB85" s="262">
        <v>1</v>
      </c>
      <c r="AC85" s="262">
        <v>1</v>
      </c>
      <c r="AZ85" s="262">
        <v>1</v>
      </c>
      <c r="BA85" s="262">
        <f>IF(AZ85=1,G85,0)</f>
        <v>0</v>
      </c>
      <c r="BB85" s="262">
        <f>IF(AZ85=2,G85,0)</f>
        <v>0</v>
      </c>
      <c r="BC85" s="262">
        <f>IF(AZ85=3,G85,0)</f>
        <v>0</v>
      </c>
      <c r="BD85" s="262">
        <f>IF(AZ85=4,G85,0)</f>
        <v>0</v>
      </c>
      <c r="BE85" s="262">
        <f>IF(AZ85=5,G85,0)</f>
        <v>0</v>
      </c>
      <c r="CA85" s="293">
        <v>1</v>
      </c>
      <c r="CB85" s="293">
        <v>1</v>
      </c>
    </row>
    <row r="86" spans="1:80" x14ac:dyDescent="0.2">
      <c r="A86" s="302"/>
      <c r="B86" s="305"/>
      <c r="C86" s="306" t="s">
        <v>218</v>
      </c>
      <c r="D86" s="307"/>
      <c r="E86" s="308">
        <v>3</v>
      </c>
      <c r="F86" s="309"/>
      <c r="G86" s="310"/>
      <c r="H86" s="311"/>
      <c r="I86" s="303"/>
      <c r="J86" s="312"/>
      <c r="K86" s="303"/>
      <c r="M86" s="304" t="s">
        <v>218</v>
      </c>
      <c r="O86" s="293"/>
    </row>
    <row r="87" spans="1:80" x14ac:dyDescent="0.2">
      <c r="A87" s="302"/>
      <c r="B87" s="305"/>
      <c r="C87" s="306" t="s">
        <v>219</v>
      </c>
      <c r="D87" s="307"/>
      <c r="E87" s="308">
        <v>1</v>
      </c>
      <c r="F87" s="309"/>
      <c r="G87" s="310"/>
      <c r="H87" s="311"/>
      <c r="I87" s="303"/>
      <c r="J87" s="312"/>
      <c r="K87" s="303"/>
      <c r="M87" s="304" t="s">
        <v>219</v>
      </c>
      <c r="O87" s="293"/>
    </row>
    <row r="88" spans="1:80" x14ac:dyDescent="0.2">
      <c r="A88" s="302"/>
      <c r="B88" s="305"/>
      <c r="C88" s="306" t="s">
        <v>220</v>
      </c>
      <c r="D88" s="307"/>
      <c r="E88" s="308">
        <v>1</v>
      </c>
      <c r="F88" s="309"/>
      <c r="G88" s="310"/>
      <c r="H88" s="311"/>
      <c r="I88" s="303"/>
      <c r="J88" s="312"/>
      <c r="K88" s="303"/>
      <c r="M88" s="304" t="s">
        <v>220</v>
      </c>
      <c r="O88" s="293"/>
    </row>
    <row r="89" spans="1:80" x14ac:dyDescent="0.2">
      <c r="A89" s="302"/>
      <c r="B89" s="305"/>
      <c r="C89" s="306" t="s">
        <v>221</v>
      </c>
      <c r="D89" s="307"/>
      <c r="E89" s="308">
        <v>1</v>
      </c>
      <c r="F89" s="309"/>
      <c r="G89" s="310"/>
      <c r="H89" s="311"/>
      <c r="I89" s="303"/>
      <c r="J89" s="312"/>
      <c r="K89" s="303"/>
      <c r="M89" s="304" t="s">
        <v>221</v>
      </c>
      <c r="O89" s="293"/>
    </row>
    <row r="90" spans="1:80" x14ac:dyDescent="0.2">
      <c r="A90" s="294">
        <v>30</v>
      </c>
      <c r="B90" s="295" t="s">
        <v>222</v>
      </c>
      <c r="C90" s="296" t="s">
        <v>223</v>
      </c>
      <c r="D90" s="297" t="s">
        <v>211</v>
      </c>
      <c r="E90" s="298">
        <v>6</v>
      </c>
      <c r="F90" s="298">
        <v>0</v>
      </c>
      <c r="G90" s="299">
        <f>E90*F90</f>
        <v>0</v>
      </c>
      <c r="H90" s="300">
        <v>3.637E-2</v>
      </c>
      <c r="I90" s="301">
        <f>E90*H90</f>
        <v>0.21822</v>
      </c>
      <c r="J90" s="300">
        <v>0</v>
      </c>
      <c r="K90" s="301">
        <f>E90*J90</f>
        <v>0</v>
      </c>
      <c r="O90" s="293">
        <v>2</v>
      </c>
      <c r="AA90" s="262">
        <v>1</v>
      </c>
      <c r="AB90" s="262">
        <v>1</v>
      </c>
      <c r="AC90" s="262">
        <v>1</v>
      </c>
      <c r="AZ90" s="262">
        <v>1</v>
      </c>
      <c r="BA90" s="262">
        <f>IF(AZ90=1,G90,0)</f>
        <v>0</v>
      </c>
      <c r="BB90" s="262">
        <f>IF(AZ90=2,G90,0)</f>
        <v>0</v>
      </c>
      <c r="BC90" s="262">
        <f>IF(AZ90=3,G90,0)</f>
        <v>0</v>
      </c>
      <c r="BD90" s="262">
        <f>IF(AZ90=4,G90,0)</f>
        <v>0</v>
      </c>
      <c r="BE90" s="262">
        <f>IF(AZ90=5,G90,0)</f>
        <v>0</v>
      </c>
      <c r="CA90" s="293">
        <v>1</v>
      </c>
      <c r="CB90" s="293">
        <v>1</v>
      </c>
    </row>
    <row r="91" spans="1:80" x14ac:dyDescent="0.2">
      <c r="A91" s="302"/>
      <c r="B91" s="305"/>
      <c r="C91" s="306" t="s">
        <v>224</v>
      </c>
      <c r="D91" s="307"/>
      <c r="E91" s="308">
        <v>6</v>
      </c>
      <c r="F91" s="309"/>
      <c r="G91" s="310"/>
      <c r="H91" s="311"/>
      <c r="I91" s="303"/>
      <c r="J91" s="312"/>
      <c r="K91" s="303"/>
      <c r="M91" s="304" t="s">
        <v>224</v>
      </c>
      <c r="O91" s="293"/>
    </row>
    <row r="92" spans="1:80" x14ac:dyDescent="0.2">
      <c r="A92" s="294">
        <v>31</v>
      </c>
      <c r="B92" s="295" t="s">
        <v>225</v>
      </c>
      <c r="C92" s="296" t="s">
        <v>226</v>
      </c>
      <c r="D92" s="297" t="s">
        <v>211</v>
      </c>
      <c r="E92" s="298">
        <v>11</v>
      </c>
      <c r="F92" s="298">
        <v>0</v>
      </c>
      <c r="G92" s="299">
        <f>E92*F92</f>
        <v>0</v>
      </c>
      <c r="H92" s="300">
        <v>5.4219999999999997E-2</v>
      </c>
      <c r="I92" s="301">
        <f>E92*H92</f>
        <v>0.59641999999999995</v>
      </c>
      <c r="J92" s="300">
        <v>0</v>
      </c>
      <c r="K92" s="301">
        <f>E92*J92</f>
        <v>0</v>
      </c>
      <c r="O92" s="293">
        <v>2</v>
      </c>
      <c r="AA92" s="262">
        <v>1</v>
      </c>
      <c r="AB92" s="262">
        <v>1</v>
      </c>
      <c r="AC92" s="262">
        <v>1</v>
      </c>
      <c r="AZ92" s="262">
        <v>1</v>
      </c>
      <c r="BA92" s="262">
        <f>IF(AZ92=1,G92,0)</f>
        <v>0</v>
      </c>
      <c r="BB92" s="262">
        <f>IF(AZ92=2,G92,0)</f>
        <v>0</v>
      </c>
      <c r="BC92" s="262">
        <f>IF(AZ92=3,G92,0)</f>
        <v>0</v>
      </c>
      <c r="BD92" s="262">
        <f>IF(AZ92=4,G92,0)</f>
        <v>0</v>
      </c>
      <c r="BE92" s="262">
        <f>IF(AZ92=5,G92,0)</f>
        <v>0</v>
      </c>
      <c r="CA92" s="293">
        <v>1</v>
      </c>
      <c r="CB92" s="293">
        <v>1</v>
      </c>
    </row>
    <row r="93" spans="1:80" x14ac:dyDescent="0.2">
      <c r="A93" s="302"/>
      <c r="B93" s="305"/>
      <c r="C93" s="306" t="s">
        <v>227</v>
      </c>
      <c r="D93" s="307"/>
      <c r="E93" s="308">
        <v>3</v>
      </c>
      <c r="F93" s="309"/>
      <c r="G93" s="310"/>
      <c r="H93" s="311"/>
      <c r="I93" s="303"/>
      <c r="J93" s="312"/>
      <c r="K93" s="303"/>
      <c r="M93" s="304" t="s">
        <v>227</v>
      </c>
      <c r="O93" s="293"/>
    </row>
    <row r="94" spans="1:80" x14ac:dyDescent="0.2">
      <c r="A94" s="302"/>
      <c r="B94" s="305"/>
      <c r="C94" s="306" t="s">
        <v>228</v>
      </c>
      <c r="D94" s="307"/>
      <c r="E94" s="308">
        <v>8</v>
      </c>
      <c r="F94" s="309"/>
      <c r="G94" s="310"/>
      <c r="H94" s="311"/>
      <c r="I94" s="303"/>
      <c r="J94" s="312"/>
      <c r="K94" s="303"/>
      <c r="M94" s="304" t="s">
        <v>228</v>
      </c>
      <c r="O94" s="293"/>
    </row>
    <row r="95" spans="1:80" x14ac:dyDescent="0.2">
      <c r="A95" s="294">
        <v>32</v>
      </c>
      <c r="B95" s="295" t="s">
        <v>229</v>
      </c>
      <c r="C95" s="296" t="s">
        <v>230</v>
      </c>
      <c r="D95" s="297" t="s">
        <v>211</v>
      </c>
      <c r="E95" s="298">
        <v>8</v>
      </c>
      <c r="F95" s="298">
        <v>0</v>
      </c>
      <c r="G95" s="299">
        <f>E95*F95</f>
        <v>0</v>
      </c>
      <c r="H95" s="300">
        <v>7.2069999999999995E-2</v>
      </c>
      <c r="I95" s="301">
        <f>E95*H95</f>
        <v>0.57655999999999996</v>
      </c>
      <c r="J95" s="300">
        <v>0</v>
      </c>
      <c r="K95" s="301">
        <f>E95*J95</f>
        <v>0</v>
      </c>
      <c r="O95" s="293">
        <v>2</v>
      </c>
      <c r="AA95" s="262">
        <v>1</v>
      </c>
      <c r="AB95" s="262">
        <v>1</v>
      </c>
      <c r="AC95" s="262">
        <v>1</v>
      </c>
      <c r="AZ95" s="262">
        <v>1</v>
      </c>
      <c r="BA95" s="262">
        <f>IF(AZ95=1,G95,0)</f>
        <v>0</v>
      </c>
      <c r="BB95" s="262">
        <f>IF(AZ95=2,G95,0)</f>
        <v>0</v>
      </c>
      <c r="BC95" s="262">
        <f>IF(AZ95=3,G95,0)</f>
        <v>0</v>
      </c>
      <c r="BD95" s="262">
        <f>IF(AZ95=4,G95,0)</f>
        <v>0</v>
      </c>
      <c r="BE95" s="262">
        <f>IF(AZ95=5,G95,0)</f>
        <v>0</v>
      </c>
      <c r="CA95" s="293">
        <v>1</v>
      </c>
      <c r="CB95" s="293">
        <v>1</v>
      </c>
    </row>
    <row r="96" spans="1:80" x14ac:dyDescent="0.2">
      <c r="A96" s="302"/>
      <c r="B96" s="305"/>
      <c r="C96" s="306" t="s">
        <v>231</v>
      </c>
      <c r="D96" s="307"/>
      <c r="E96" s="308">
        <v>8</v>
      </c>
      <c r="F96" s="309"/>
      <c r="G96" s="310"/>
      <c r="H96" s="311"/>
      <c r="I96" s="303"/>
      <c r="J96" s="312"/>
      <c r="K96" s="303"/>
      <c r="M96" s="304" t="s">
        <v>231</v>
      </c>
      <c r="O96" s="293"/>
    </row>
    <row r="97" spans="1:80" x14ac:dyDescent="0.2">
      <c r="A97" s="294">
        <v>33</v>
      </c>
      <c r="B97" s="295" t="s">
        <v>232</v>
      </c>
      <c r="C97" s="296" t="s">
        <v>233</v>
      </c>
      <c r="D97" s="297" t="s">
        <v>211</v>
      </c>
      <c r="E97" s="298">
        <v>9</v>
      </c>
      <c r="F97" s="298">
        <v>0</v>
      </c>
      <c r="G97" s="299">
        <f>E97*F97</f>
        <v>0</v>
      </c>
      <c r="H97" s="300">
        <v>8.9990000000000001E-2</v>
      </c>
      <c r="I97" s="301">
        <f>E97*H97</f>
        <v>0.80991000000000002</v>
      </c>
      <c r="J97" s="300">
        <v>0</v>
      </c>
      <c r="K97" s="301">
        <f>E97*J97</f>
        <v>0</v>
      </c>
      <c r="O97" s="293">
        <v>2</v>
      </c>
      <c r="AA97" s="262">
        <v>1</v>
      </c>
      <c r="AB97" s="262">
        <v>1</v>
      </c>
      <c r="AC97" s="262">
        <v>1</v>
      </c>
      <c r="AZ97" s="262">
        <v>1</v>
      </c>
      <c r="BA97" s="262">
        <f>IF(AZ97=1,G97,0)</f>
        <v>0</v>
      </c>
      <c r="BB97" s="262">
        <f>IF(AZ97=2,G97,0)</f>
        <v>0</v>
      </c>
      <c r="BC97" s="262">
        <f>IF(AZ97=3,G97,0)</f>
        <v>0</v>
      </c>
      <c r="BD97" s="262">
        <f>IF(AZ97=4,G97,0)</f>
        <v>0</v>
      </c>
      <c r="BE97" s="262">
        <f>IF(AZ97=5,G97,0)</f>
        <v>0</v>
      </c>
      <c r="CA97" s="293">
        <v>1</v>
      </c>
      <c r="CB97" s="293">
        <v>1</v>
      </c>
    </row>
    <row r="98" spans="1:80" x14ac:dyDescent="0.2">
      <c r="A98" s="302"/>
      <c r="B98" s="305"/>
      <c r="C98" s="306" t="s">
        <v>234</v>
      </c>
      <c r="D98" s="307"/>
      <c r="E98" s="308">
        <v>9</v>
      </c>
      <c r="F98" s="309"/>
      <c r="G98" s="310"/>
      <c r="H98" s="311"/>
      <c r="I98" s="303"/>
      <c r="J98" s="312"/>
      <c r="K98" s="303"/>
      <c r="M98" s="304" t="s">
        <v>234</v>
      </c>
      <c r="O98" s="293"/>
    </row>
    <row r="99" spans="1:80" x14ac:dyDescent="0.2">
      <c r="A99" s="294">
        <v>34</v>
      </c>
      <c r="B99" s="295" t="s">
        <v>235</v>
      </c>
      <c r="C99" s="296" t="s">
        <v>236</v>
      </c>
      <c r="D99" s="297" t="s">
        <v>110</v>
      </c>
      <c r="E99" s="298">
        <v>0.99509999999999998</v>
      </c>
      <c r="F99" s="298">
        <v>0</v>
      </c>
      <c r="G99" s="299">
        <f>E99*F99</f>
        <v>0</v>
      </c>
      <c r="H99" s="300">
        <v>1.9332</v>
      </c>
      <c r="I99" s="301">
        <f>E99*H99</f>
        <v>1.92372732</v>
      </c>
      <c r="J99" s="300">
        <v>0</v>
      </c>
      <c r="K99" s="301">
        <f>E99*J99</f>
        <v>0</v>
      </c>
      <c r="O99" s="293">
        <v>2</v>
      </c>
      <c r="AA99" s="262">
        <v>1</v>
      </c>
      <c r="AB99" s="262">
        <v>0</v>
      </c>
      <c r="AC99" s="262">
        <v>0</v>
      </c>
      <c r="AZ99" s="262">
        <v>1</v>
      </c>
      <c r="BA99" s="262">
        <f>IF(AZ99=1,G99,0)</f>
        <v>0</v>
      </c>
      <c r="BB99" s="262">
        <f>IF(AZ99=2,G99,0)</f>
        <v>0</v>
      </c>
      <c r="BC99" s="262">
        <f>IF(AZ99=3,G99,0)</f>
        <v>0</v>
      </c>
      <c r="BD99" s="262">
        <f>IF(AZ99=4,G99,0)</f>
        <v>0</v>
      </c>
      <c r="BE99" s="262">
        <f>IF(AZ99=5,G99,0)</f>
        <v>0</v>
      </c>
      <c r="CA99" s="293">
        <v>1</v>
      </c>
      <c r="CB99" s="293">
        <v>0</v>
      </c>
    </row>
    <row r="100" spans="1:80" x14ac:dyDescent="0.2">
      <c r="A100" s="302"/>
      <c r="B100" s="305"/>
      <c r="C100" s="306" t="s">
        <v>237</v>
      </c>
      <c r="D100" s="307"/>
      <c r="E100" s="308">
        <v>0.26079999999999998</v>
      </c>
      <c r="F100" s="309"/>
      <c r="G100" s="310"/>
      <c r="H100" s="311"/>
      <c r="I100" s="303"/>
      <c r="J100" s="312"/>
      <c r="K100" s="303"/>
      <c r="M100" s="304" t="s">
        <v>237</v>
      </c>
      <c r="O100" s="293"/>
    </row>
    <row r="101" spans="1:80" x14ac:dyDescent="0.2">
      <c r="A101" s="302"/>
      <c r="B101" s="305"/>
      <c r="C101" s="306" t="s">
        <v>238</v>
      </c>
      <c r="D101" s="307"/>
      <c r="E101" s="308">
        <v>0.1166</v>
      </c>
      <c r="F101" s="309"/>
      <c r="G101" s="310"/>
      <c r="H101" s="311"/>
      <c r="I101" s="303"/>
      <c r="J101" s="312"/>
      <c r="K101" s="303"/>
      <c r="M101" s="304" t="s">
        <v>238</v>
      </c>
      <c r="O101" s="293"/>
    </row>
    <row r="102" spans="1:80" x14ac:dyDescent="0.2">
      <c r="A102" s="302"/>
      <c r="B102" s="305"/>
      <c r="C102" s="306" t="s">
        <v>239</v>
      </c>
      <c r="D102" s="307"/>
      <c r="E102" s="308">
        <v>7.6999999999999999E-2</v>
      </c>
      <c r="F102" s="309"/>
      <c r="G102" s="310"/>
      <c r="H102" s="311"/>
      <c r="I102" s="303"/>
      <c r="J102" s="312"/>
      <c r="K102" s="303"/>
      <c r="M102" s="304" t="s">
        <v>239</v>
      </c>
      <c r="O102" s="293"/>
    </row>
    <row r="103" spans="1:80" x14ac:dyDescent="0.2">
      <c r="A103" s="302"/>
      <c r="B103" s="305"/>
      <c r="C103" s="306" t="s">
        <v>240</v>
      </c>
      <c r="D103" s="307"/>
      <c r="E103" s="308">
        <v>0.20619999999999999</v>
      </c>
      <c r="F103" s="309"/>
      <c r="G103" s="310"/>
      <c r="H103" s="311"/>
      <c r="I103" s="303"/>
      <c r="J103" s="312"/>
      <c r="K103" s="303"/>
      <c r="M103" s="304" t="s">
        <v>240</v>
      </c>
      <c r="O103" s="293"/>
    </row>
    <row r="104" spans="1:80" x14ac:dyDescent="0.2">
      <c r="A104" s="302"/>
      <c r="B104" s="305"/>
      <c r="C104" s="306" t="s">
        <v>241</v>
      </c>
      <c r="D104" s="307"/>
      <c r="E104" s="308">
        <v>0.12909999999999999</v>
      </c>
      <c r="F104" s="309"/>
      <c r="G104" s="310"/>
      <c r="H104" s="311"/>
      <c r="I104" s="303"/>
      <c r="J104" s="312"/>
      <c r="K104" s="303"/>
      <c r="M104" s="304" t="s">
        <v>241</v>
      </c>
      <c r="O104" s="293"/>
    </row>
    <row r="105" spans="1:80" x14ac:dyDescent="0.2">
      <c r="A105" s="302"/>
      <c r="B105" s="305"/>
      <c r="C105" s="306" t="s">
        <v>242</v>
      </c>
      <c r="D105" s="307"/>
      <c r="E105" s="308">
        <v>7.2800000000000004E-2</v>
      </c>
      <c r="F105" s="309"/>
      <c r="G105" s="310"/>
      <c r="H105" s="311"/>
      <c r="I105" s="303"/>
      <c r="J105" s="312"/>
      <c r="K105" s="303"/>
      <c r="M105" s="304" t="s">
        <v>242</v>
      </c>
      <c r="O105" s="293"/>
    </row>
    <row r="106" spans="1:80" x14ac:dyDescent="0.2">
      <c r="A106" s="302"/>
      <c r="B106" s="305"/>
      <c r="C106" s="306" t="s">
        <v>243</v>
      </c>
      <c r="D106" s="307"/>
      <c r="E106" s="308">
        <v>0.1207</v>
      </c>
      <c r="F106" s="309"/>
      <c r="G106" s="310"/>
      <c r="H106" s="311"/>
      <c r="I106" s="303"/>
      <c r="J106" s="312"/>
      <c r="K106" s="303"/>
      <c r="M106" s="304" t="s">
        <v>243</v>
      </c>
      <c r="O106" s="293"/>
    </row>
    <row r="107" spans="1:80" x14ac:dyDescent="0.2">
      <c r="A107" s="302"/>
      <c r="B107" s="305"/>
      <c r="C107" s="306" t="s">
        <v>244</v>
      </c>
      <c r="D107" s="307"/>
      <c r="E107" s="308">
        <v>1.1900000000000001E-2</v>
      </c>
      <c r="F107" s="309"/>
      <c r="G107" s="310"/>
      <c r="H107" s="311"/>
      <c r="I107" s="303"/>
      <c r="J107" s="312"/>
      <c r="K107" s="303"/>
      <c r="M107" s="304" t="s">
        <v>244</v>
      </c>
      <c r="O107" s="293"/>
    </row>
    <row r="108" spans="1:80" x14ac:dyDescent="0.2">
      <c r="A108" s="294">
        <v>35</v>
      </c>
      <c r="B108" s="295" t="s">
        <v>245</v>
      </c>
      <c r="C108" s="296" t="s">
        <v>246</v>
      </c>
      <c r="D108" s="297" t="s">
        <v>181</v>
      </c>
      <c r="E108" s="298">
        <v>11</v>
      </c>
      <c r="F108" s="298">
        <v>0</v>
      </c>
      <c r="G108" s="299">
        <f>E108*F108</f>
        <v>0</v>
      </c>
      <c r="H108" s="300">
        <v>4.4000000000000002E-4</v>
      </c>
      <c r="I108" s="301">
        <f>E108*H108</f>
        <v>4.8400000000000006E-3</v>
      </c>
      <c r="J108" s="300">
        <v>0</v>
      </c>
      <c r="K108" s="301">
        <f>E108*J108</f>
        <v>0</v>
      </c>
      <c r="O108" s="293">
        <v>2</v>
      </c>
      <c r="AA108" s="262">
        <v>1</v>
      </c>
      <c r="AB108" s="262">
        <v>1</v>
      </c>
      <c r="AC108" s="262">
        <v>1</v>
      </c>
      <c r="AZ108" s="262">
        <v>1</v>
      </c>
      <c r="BA108" s="262">
        <f>IF(AZ108=1,G108,0)</f>
        <v>0</v>
      </c>
      <c r="BB108" s="262">
        <f>IF(AZ108=2,G108,0)</f>
        <v>0</v>
      </c>
      <c r="BC108" s="262">
        <f>IF(AZ108=3,G108,0)</f>
        <v>0</v>
      </c>
      <c r="BD108" s="262">
        <f>IF(AZ108=4,G108,0)</f>
        <v>0</v>
      </c>
      <c r="BE108" s="262">
        <f>IF(AZ108=5,G108,0)</f>
        <v>0</v>
      </c>
      <c r="CA108" s="293">
        <v>1</v>
      </c>
      <c r="CB108" s="293">
        <v>1</v>
      </c>
    </row>
    <row r="109" spans="1:80" x14ac:dyDescent="0.2">
      <c r="A109" s="302"/>
      <c r="B109" s="305"/>
      <c r="C109" s="306" t="s">
        <v>247</v>
      </c>
      <c r="D109" s="307"/>
      <c r="E109" s="308">
        <v>9</v>
      </c>
      <c r="F109" s="309"/>
      <c r="G109" s="310"/>
      <c r="H109" s="311"/>
      <c r="I109" s="303"/>
      <c r="J109" s="312"/>
      <c r="K109" s="303"/>
      <c r="M109" s="304" t="s">
        <v>247</v>
      </c>
      <c r="O109" s="293"/>
    </row>
    <row r="110" spans="1:80" x14ac:dyDescent="0.2">
      <c r="A110" s="302"/>
      <c r="B110" s="305"/>
      <c r="C110" s="306" t="s">
        <v>248</v>
      </c>
      <c r="D110" s="307"/>
      <c r="E110" s="308">
        <v>2</v>
      </c>
      <c r="F110" s="309"/>
      <c r="G110" s="310"/>
      <c r="H110" s="311"/>
      <c r="I110" s="303"/>
      <c r="J110" s="312"/>
      <c r="K110" s="303"/>
      <c r="M110" s="304" t="s">
        <v>248</v>
      </c>
      <c r="O110" s="293"/>
    </row>
    <row r="111" spans="1:80" x14ac:dyDescent="0.2">
      <c r="A111" s="294">
        <v>36</v>
      </c>
      <c r="B111" s="295" t="s">
        <v>249</v>
      </c>
      <c r="C111" s="296" t="s">
        <v>250</v>
      </c>
      <c r="D111" s="297" t="s">
        <v>110</v>
      </c>
      <c r="E111" s="298">
        <v>2.6594000000000002</v>
      </c>
      <c r="F111" s="298">
        <v>0</v>
      </c>
      <c r="G111" s="299">
        <f>E111*F111</f>
        <v>0</v>
      </c>
      <c r="H111" s="300">
        <v>1.93648</v>
      </c>
      <c r="I111" s="301">
        <f>E111*H111</f>
        <v>5.1498749120000005</v>
      </c>
      <c r="J111" s="300">
        <v>0</v>
      </c>
      <c r="K111" s="301">
        <f>E111*J111</f>
        <v>0</v>
      </c>
      <c r="O111" s="293">
        <v>2</v>
      </c>
      <c r="AA111" s="262">
        <v>1</v>
      </c>
      <c r="AB111" s="262">
        <v>1</v>
      </c>
      <c r="AC111" s="262">
        <v>1</v>
      </c>
      <c r="AZ111" s="262">
        <v>1</v>
      </c>
      <c r="BA111" s="262">
        <f>IF(AZ111=1,G111,0)</f>
        <v>0</v>
      </c>
      <c r="BB111" s="262">
        <f>IF(AZ111=2,G111,0)</f>
        <v>0</v>
      </c>
      <c r="BC111" s="262">
        <f>IF(AZ111=3,G111,0)</f>
        <v>0</v>
      </c>
      <c r="BD111" s="262">
        <f>IF(AZ111=4,G111,0)</f>
        <v>0</v>
      </c>
      <c r="BE111" s="262">
        <f>IF(AZ111=5,G111,0)</f>
        <v>0</v>
      </c>
      <c r="CA111" s="293">
        <v>1</v>
      </c>
      <c r="CB111" s="293">
        <v>1</v>
      </c>
    </row>
    <row r="112" spans="1:80" x14ac:dyDescent="0.2">
      <c r="A112" s="302"/>
      <c r="B112" s="305"/>
      <c r="C112" s="306" t="s">
        <v>251</v>
      </c>
      <c r="D112" s="307"/>
      <c r="E112" s="308">
        <v>0.94140000000000001</v>
      </c>
      <c r="F112" s="309"/>
      <c r="G112" s="310"/>
      <c r="H112" s="311"/>
      <c r="I112" s="303"/>
      <c r="J112" s="312"/>
      <c r="K112" s="303"/>
      <c r="M112" s="304" t="s">
        <v>251</v>
      </c>
      <c r="O112" s="293"/>
    </row>
    <row r="113" spans="1:80" x14ac:dyDescent="0.2">
      <c r="A113" s="302"/>
      <c r="B113" s="305"/>
      <c r="C113" s="306" t="s">
        <v>252</v>
      </c>
      <c r="D113" s="307"/>
      <c r="E113" s="308">
        <v>0.86980000000000002</v>
      </c>
      <c r="F113" s="309"/>
      <c r="G113" s="310"/>
      <c r="H113" s="311"/>
      <c r="I113" s="303"/>
      <c r="J113" s="312"/>
      <c r="K113" s="303"/>
      <c r="M113" s="304" t="s">
        <v>252</v>
      </c>
      <c r="O113" s="293"/>
    </row>
    <row r="114" spans="1:80" x14ac:dyDescent="0.2">
      <c r="A114" s="302"/>
      <c r="B114" s="305"/>
      <c r="C114" s="306" t="s">
        <v>253</v>
      </c>
      <c r="D114" s="307"/>
      <c r="E114" s="308">
        <v>0.84819999999999995</v>
      </c>
      <c r="F114" s="309"/>
      <c r="G114" s="310"/>
      <c r="H114" s="311"/>
      <c r="I114" s="303"/>
      <c r="J114" s="312"/>
      <c r="K114" s="303"/>
      <c r="M114" s="304" t="s">
        <v>253</v>
      </c>
      <c r="O114" s="293"/>
    </row>
    <row r="115" spans="1:80" x14ac:dyDescent="0.2">
      <c r="A115" s="294">
        <v>37</v>
      </c>
      <c r="B115" s="295" t="s">
        <v>254</v>
      </c>
      <c r="C115" s="296" t="s">
        <v>255</v>
      </c>
      <c r="D115" s="297" t="s">
        <v>106</v>
      </c>
      <c r="E115" s="298">
        <v>9.3770000000000007</v>
      </c>
      <c r="F115" s="298">
        <v>0</v>
      </c>
      <c r="G115" s="299">
        <f>E115*F115</f>
        <v>0</v>
      </c>
      <c r="H115" s="300">
        <v>0.18323999999999999</v>
      </c>
      <c r="I115" s="301">
        <f>E115*H115</f>
        <v>1.7182414800000001</v>
      </c>
      <c r="J115" s="300">
        <v>0</v>
      </c>
      <c r="K115" s="301">
        <f>E115*J115</f>
        <v>0</v>
      </c>
      <c r="O115" s="293">
        <v>2</v>
      </c>
      <c r="AA115" s="262">
        <v>1</v>
      </c>
      <c r="AB115" s="262">
        <v>1</v>
      </c>
      <c r="AC115" s="262">
        <v>1</v>
      </c>
      <c r="AZ115" s="262">
        <v>1</v>
      </c>
      <c r="BA115" s="262">
        <f>IF(AZ115=1,G115,0)</f>
        <v>0</v>
      </c>
      <c r="BB115" s="262">
        <f>IF(AZ115=2,G115,0)</f>
        <v>0</v>
      </c>
      <c r="BC115" s="262">
        <f>IF(AZ115=3,G115,0)</f>
        <v>0</v>
      </c>
      <c r="BD115" s="262">
        <f>IF(AZ115=4,G115,0)</f>
        <v>0</v>
      </c>
      <c r="BE115" s="262">
        <f>IF(AZ115=5,G115,0)</f>
        <v>0</v>
      </c>
      <c r="CA115" s="293">
        <v>1</v>
      </c>
      <c r="CB115" s="293">
        <v>1</v>
      </c>
    </row>
    <row r="116" spans="1:80" ht="33.75" x14ac:dyDescent="0.2">
      <c r="A116" s="302"/>
      <c r="B116" s="305"/>
      <c r="C116" s="306" t="s">
        <v>256</v>
      </c>
      <c r="D116" s="307"/>
      <c r="E116" s="308">
        <v>1.845</v>
      </c>
      <c r="F116" s="309"/>
      <c r="G116" s="310"/>
      <c r="H116" s="311"/>
      <c r="I116" s="303"/>
      <c r="J116" s="312"/>
      <c r="K116" s="303"/>
      <c r="M116" s="304" t="s">
        <v>256</v>
      </c>
      <c r="O116" s="293"/>
    </row>
    <row r="117" spans="1:80" ht="22.5" x14ac:dyDescent="0.2">
      <c r="A117" s="302"/>
      <c r="B117" s="305"/>
      <c r="C117" s="306" t="s">
        <v>257</v>
      </c>
      <c r="D117" s="307"/>
      <c r="E117" s="308">
        <v>1.8420000000000001</v>
      </c>
      <c r="F117" s="309"/>
      <c r="G117" s="310"/>
      <c r="H117" s="311"/>
      <c r="I117" s="303"/>
      <c r="J117" s="312"/>
      <c r="K117" s="303"/>
      <c r="M117" s="304" t="s">
        <v>257</v>
      </c>
      <c r="O117" s="293"/>
    </row>
    <row r="118" spans="1:80" x14ac:dyDescent="0.2">
      <c r="A118" s="302"/>
      <c r="B118" s="305"/>
      <c r="C118" s="306" t="s">
        <v>258</v>
      </c>
      <c r="D118" s="307"/>
      <c r="E118" s="308">
        <v>1.8560000000000001</v>
      </c>
      <c r="F118" s="309"/>
      <c r="G118" s="310"/>
      <c r="H118" s="311"/>
      <c r="I118" s="303"/>
      <c r="J118" s="312"/>
      <c r="K118" s="303"/>
      <c r="M118" s="304" t="s">
        <v>258</v>
      </c>
      <c r="O118" s="293"/>
    </row>
    <row r="119" spans="1:80" ht="22.5" x14ac:dyDescent="0.2">
      <c r="A119" s="302"/>
      <c r="B119" s="305"/>
      <c r="C119" s="306" t="s">
        <v>259</v>
      </c>
      <c r="D119" s="307"/>
      <c r="E119" s="308">
        <v>2.0920000000000001</v>
      </c>
      <c r="F119" s="309"/>
      <c r="G119" s="310"/>
      <c r="H119" s="311"/>
      <c r="I119" s="303"/>
      <c r="J119" s="312"/>
      <c r="K119" s="303"/>
      <c r="M119" s="304" t="s">
        <v>259</v>
      </c>
      <c r="O119" s="293"/>
    </row>
    <row r="120" spans="1:80" x14ac:dyDescent="0.2">
      <c r="A120" s="302"/>
      <c r="B120" s="305"/>
      <c r="C120" s="306" t="s">
        <v>260</v>
      </c>
      <c r="D120" s="307"/>
      <c r="E120" s="308">
        <v>1.5720000000000001</v>
      </c>
      <c r="F120" s="309"/>
      <c r="G120" s="310"/>
      <c r="H120" s="311"/>
      <c r="I120" s="303"/>
      <c r="J120" s="312"/>
      <c r="K120" s="303"/>
      <c r="M120" s="304" t="s">
        <v>260</v>
      </c>
      <c r="O120" s="293"/>
    </row>
    <row r="121" spans="1:80" x14ac:dyDescent="0.2">
      <c r="A121" s="302"/>
      <c r="B121" s="305"/>
      <c r="C121" s="306" t="s">
        <v>261</v>
      </c>
      <c r="D121" s="307"/>
      <c r="E121" s="308">
        <v>0.17</v>
      </c>
      <c r="F121" s="309"/>
      <c r="G121" s="310"/>
      <c r="H121" s="311"/>
      <c r="I121" s="303"/>
      <c r="J121" s="312"/>
      <c r="K121" s="303"/>
      <c r="M121" s="304" t="s">
        <v>261</v>
      </c>
      <c r="O121" s="293"/>
    </row>
    <row r="122" spans="1:80" x14ac:dyDescent="0.2">
      <c r="A122" s="294">
        <v>38</v>
      </c>
      <c r="B122" s="295" t="s">
        <v>262</v>
      </c>
      <c r="C122" s="296" t="s">
        <v>263</v>
      </c>
      <c r="D122" s="297" t="s">
        <v>106</v>
      </c>
      <c r="E122" s="298">
        <v>26.216000000000001</v>
      </c>
      <c r="F122" s="298">
        <v>0</v>
      </c>
      <c r="G122" s="299">
        <f>E122*F122</f>
        <v>0</v>
      </c>
      <c r="H122" s="300">
        <v>3.9849999999999997E-2</v>
      </c>
      <c r="I122" s="301">
        <f>E122*H122</f>
        <v>1.0447076</v>
      </c>
      <c r="J122" s="300">
        <v>0</v>
      </c>
      <c r="K122" s="301">
        <f>E122*J122</f>
        <v>0</v>
      </c>
      <c r="O122" s="293">
        <v>2</v>
      </c>
      <c r="AA122" s="262">
        <v>1</v>
      </c>
      <c r="AB122" s="262">
        <v>1</v>
      </c>
      <c r="AC122" s="262">
        <v>1</v>
      </c>
      <c r="AZ122" s="262">
        <v>1</v>
      </c>
      <c r="BA122" s="262">
        <f>IF(AZ122=1,G122,0)</f>
        <v>0</v>
      </c>
      <c r="BB122" s="262">
        <f>IF(AZ122=2,G122,0)</f>
        <v>0</v>
      </c>
      <c r="BC122" s="262">
        <f>IF(AZ122=3,G122,0)</f>
        <v>0</v>
      </c>
      <c r="BD122" s="262">
        <f>IF(AZ122=4,G122,0)</f>
        <v>0</v>
      </c>
      <c r="BE122" s="262">
        <f>IF(AZ122=5,G122,0)</f>
        <v>0</v>
      </c>
      <c r="CA122" s="293">
        <v>1</v>
      </c>
      <c r="CB122" s="293">
        <v>1</v>
      </c>
    </row>
    <row r="123" spans="1:80" x14ac:dyDescent="0.2">
      <c r="A123" s="302"/>
      <c r="B123" s="305"/>
      <c r="C123" s="306" t="s">
        <v>264</v>
      </c>
      <c r="D123" s="307"/>
      <c r="E123" s="308">
        <v>0</v>
      </c>
      <c r="F123" s="309"/>
      <c r="G123" s="310"/>
      <c r="H123" s="311"/>
      <c r="I123" s="303"/>
      <c r="J123" s="312"/>
      <c r="K123" s="303"/>
      <c r="M123" s="304" t="s">
        <v>264</v>
      </c>
      <c r="O123" s="293"/>
    </row>
    <row r="124" spans="1:80" x14ac:dyDescent="0.2">
      <c r="A124" s="302"/>
      <c r="B124" s="305"/>
      <c r="C124" s="306" t="s">
        <v>265</v>
      </c>
      <c r="D124" s="307"/>
      <c r="E124" s="308">
        <v>0.75</v>
      </c>
      <c r="F124" s="309"/>
      <c r="G124" s="310"/>
      <c r="H124" s="311"/>
      <c r="I124" s="303"/>
      <c r="J124" s="312"/>
      <c r="K124" s="303"/>
      <c r="M124" s="304" t="s">
        <v>265</v>
      </c>
      <c r="O124" s="293"/>
    </row>
    <row r="125" spans="1:80" x14ac:dyDescent="0.2">
      <c r="A125" s="302"/>
      <c r="B125" s="305"/>
      <c r="C125" s="306" t="s">
        <v>266</v>
      </c>
      <c r="D125" s="307"/>
      <c r="E125" s="308">
        <v>2.3759999999999999</v>
      </c>
      <c r="F125" s="309"/>
      <c r="G125" s="310"/>
      <c r="H125" s="311"/>
      <c r="I125" s="303"/>
      <c r="J125" s="312"/>
      <c r="K125" s="303"/>
      <c r="M125" s="304" t="s">
        <v>266</v>
      </c>
      <c r="O125" s="293"/>
    </row>
    <row r="126" spans="1:80" x14ac:dyDescent="0.2">
      <c r="A126" s="302"/>
      <c r="B126" s="305"/>
      <c r="C126" s="306" t="s">
        <v>267</v>
      </c>
      <c r="D126" s="307"/>
      <c r="E126" s="308">
        <v>8.0960000000000001</v>
      </c>
      <c r="F126" s="309"/>
      <c r="G126" s="310"/>
      <c r="H126" s="311"/>
      <c r="I126" s="303"/>
      <c r="J126" s="312"/>
      <c r="K126" s="303"/>
      <c r="M126" s="304" t="s">
        <v>267</v>
      </c>
      <c r="O126" s="293"/>
    </row>
    <row r="127" spans="1:80" x14ac:dyDescent="0.2">
      <c r="A127" s="302"/>
      <c r="B127" s="305"/>
      <c r="C127" s="306" t="s">
        <v>268</v>
      </c>
      <c r="D127" s="307"/>
      <c r="E127" s="308">
        <v>1.1339999999999999</v>
      </c>
      <c r="F127" s="309"/>
      <c r="G127" s="310"/>
      <c r="H127" s="311"/>
      <c r="I127" s="303"/>
      <c r="J127" s="312"/>
      <c r="K127" s="303"/>
      <c r="M127" s="304" t="s">
        <v>268</v>
      </c>
      <c r="O127" s="293"/>
    </row>
    <row r="128" spans="1:80" x14ac:dyDescent="0.2">
      <c r="A128" s="302"/>
      <c r="B128" s="305"/>
      <c r="C128" s="306" t="s">
        <v>269</v>
      </c>
      <c r="D128" s="307"/>
      <c r="E128" s="308">
        <v>2.2679999999999998</v>
      </c>
      <c r="F128" s="309"/>
      <c r="G128" s="310"/>
      <c r="H128" s="311"/>
      <c r="I128" s="303"/>
      <c r="J128" s="312"/>
      <c r="K128" s="303"/>
      <c r="M128" s="304" t="s">
        <v>269</v>
      </c>
      <c r="O128" s="293"/>
    </row>
    <row r="129" spans="1:80" x14ac:dyDescent="0.2">
      <c r="A129" s="302"/>
      <c r="B129" s="305"/>
      <c r="C129" s="306" t="s">
        <v>270</v>
      </c>
      <c r="D129" s="307"/>
      <c r="E129" s="308">
        <v>2.52</v>
      </c>
      <c r="F129" s="309"/>
      <c r="G129" s="310"/>
      <c r="H129" s="311"/>
      <c r="I129" s="303"/>
      <c r="J129" s="312"/>
      <c r="K129" s="303"/>
      <c r="M129" s="304" t="s">
        <v>270</v>
      </c>
      <c r="O129" s="293"/>
    </row>
    <row r="130" spans="1:80" x14ac:dyDescent="0.2">
      <c r="A130" s="302"/>
      <c r="B130" s="305"/>
      <c r="C130" s="306" t="s">
        <v>271</v>
      </c>
      <c r="D130" s="307"/>
      <c r="E130" s="308">
        <v>0.42</v>
      </c>
      <c r="F130" s="309"/>
      <c r="G130" s="310"/>
      <c r="H130" s="311"/>
      <c r="I130" s="303"/>
      <c r="J130" s="312"/>
      <c r="K130" s="303"/>
      <c r="M130" s="304" t="s">
        <v>271</v>
      </c>
      <c r="O130" s="293"/>
    </row>
    <row r="131" spans="1:80" x14ac:dyDescent="0.2">
      <c r="A131" s="302"/>
      <c r="B131" s="305"/>
      <c r="C131" s="306" t="s">
        <v>272</v>
      </c>
      <c r="D131" s="307"/>
      <c r="E131" s="308">
        <v>1.9319999999999999</v>
      </c>
      <c r="F131" s="309"/>
      <c r="G131" s="310"/>
      <c r="H131" s="311"/>
      <c r="I131" s="303"/>
      <c r="J131" s="312"/>
      <c r="K131" s="303"/>
      <c r="M131" s="304" t="s">
        <v>272</v>
      </c>
      <c r="O131" s="293"/>
    </row>
    <row r="132" spans="1:80" x14ac:dyDescent="0.2">
      <c r="A132" s="302"/>
      <c r="B132" s="305"/>
      <c r="C132" s="306" t="s">
        <v>270</v>
      </c>
      <c r="D132" s="307"/>
      <c r="E132" s="308">
        <v>2.52</v>
      </c>
      <c r="F132" s="309"/>
      <c r="G132" s="310"/>
      <c r="H132" s="311"/>
      <c r="I132" s="303"/>
      <c r="J132" s="312"/>
      <c r="K132" s="303"/>
      <c r="M132" s="304" t="s">
        <v>270</v>
      </c>
      <c r="O132" s="293"/>
    </row>
    <row r="133" spans="1:80" x14ac:dyDescent="0.2">
      <c r="A133" s="302"/>
      <c r="B133" s="305"/>
      <c r="C133" s="306" t="s">
        <v>271</v>
      </c>
      <c r="D133" s="307"/>
      <c r="E133" s="308">
        <v>0.42</v>
      </c>
      <c r="F133" s="309"/>
      <c r="G133" s="310"/>
      <c r="H133" s="311"/>
      <c r="I133" s="303"/>
      <c r="J133" s="312"/>
      <c r="K133" s="303"/>
      <c r="M133" s="304" t="s">
        <v>271</v>
      </c>
      <c r="O133" s="293"/>
    </row>
    <row r="134" spans="1:80" x14ac:dyDescent="0.2">
      <c r="A134" s="302"/>
      <c r="B134" s="305"/>
      <c r="C134" s="306" t="s">
        <v>273</v>
      </c>
      <c r="D134" s="307"/>
      <c r="E134" s="308">
        <v>3.78</v>
      </c>
      <c r="F134" s="309"/>
      <c r="G134" s="310"/>
      <c r="H134" s="311"/>
      <c r="I134" s="303"/>
      <c r="J134" s="312"/>
      <c r="K134" s="303"/>
      <c r="M134" s="304" t="s">
        <v>273</v>
      </c>
      <c r="O134" s="293"/>
    </row>
    <row r="135" spans="1:80" x14ac:dyDescent="0.2">
      <c r="A135" s="294">
        <v>39</v>
      </c>
      <c r="B135" s="295" t="s">
        <v>274</v>
      </c>
      <c r="C135" s="296" t="s">
        <v>275</v>
      </c>
      <c r="D135" s="297" t="s">
        <v>106</v>
      </c>
      <c r="E135" s="298">
        <v>3.2865000000000002</v>
      </c>
      <c r="F135" s="298">
        <v>0</v>
      </c>
      <c r="G135" s="299">
        <f>E135*F135</f>
        <v>0</v>
      </c>
      <c r="H135" s="300">
        <v>5.3060000000000003E-2</v>
      </c>
      <c r="I135" s="301">
        <f>E135*H135</f>
        <v>0.17438169000000003</v>
      </c>
      <c r="J135" s="300">
        <v>0</v>
      </c>
      <c r="K135" s="301">
        <f>E135*J135</f>
        <v>0</v>
      </c>
      <c r="O135" s="293">
        <v>2</v>
      </c>
      <c r="AA135" s="262">
        <v>1</v>
      </c>
      <c r="AB135" s="262">
        <v>1</v>
      </c>
      <c r="AC135" s="262">
        <v>1</v>
      </c>
      <c r="AZ135" s="262">
        <v>1</v>
      </c>
      <c r="BA135" s="262">
        <f>IF(AZ135=1,G135,0)</f>
        <v>0</v>
      </c>
      <c r="BB135" s="262">
        <f>IF(AZ135=2,G135,0)</f>
        <v>0</v>
      </c>
      <c r="BC135" s="262">
        <f>IF(AZ135=3,G135,0)</f>
        <v>0</v>
      </c>
      <c r="BD135" s="262">
        <f>IF(AZ135=4,G135,0)</f>
        <v>0</v>
      </c>
      <c r="BE135" s="262">
        <f>IF(AZ135=5,G135,0)</f>
        <v>0</v>
      </c>
      <c r="CA135" s="293">
        <v>1</v>
      </c>
      <c r="CB135" s="293">
        <v>1</v>
      </c>
    </row>
    <row r="136" spans="1:80" x14ac:dyDescent="0.2">
      <c r="A136" s="302"/>
      <c r="B136" s="305"/>
      <c r="C136" s="306" t="s">
        <v>276</v>
      </c>
      <c r="D136" s="307"/>
      <c r="E136" s="308">
        <v>1.3865000000000001</v>
      </c>
      <c r="F136" s="309"/>
      <c r="G136" s="310"/>
      <c r="H136" s="311"/>
      <c r="I136" s="303"/>
      <c r="J136" s="312"/>
      <c r="K136" s="303"/>
      <c r="M136" s="304" t="s">
        <v>276</v>
      </c>
      <c r="O136" s="293"/>
    </row>
    <row r="137" spans="1:80" x14ac:dyDescent="0.2">
      <c r="A137" s="302"/>
      <c r="B137" s="305"/>
      <c r="C137" s="306" t="s">
        <v>277</v>
      </c>
      <c r="D137" s="307"/>
      <c r="E137" s="308">
        <v>0.72</v>
      </c>
      <c r="F137" s="309"/>
      <c r="G137" s="310"/>
      <c r="H137" s="311"/>
      <c r="I137" s="303"/>
      <c r="J137" s="312"/>
      <c r="K137" s="303"/>
      <c r="M137" s="304" t="s">
        <v>277</v>
      </c>
      <c r="O137" s="293"/>
    </row>
    <row r="138" spans="1:80" x14ac:dyDescent="0.2">
      <c r="A138" s="302"/>
      <c r="B138" s="305"/>
      <c r="C138" s="306" t="s">
        <v>278</v>
      </c>
      <c r="D138" s="307"/>
      <c r="E138" s="308">
        <v>1.18</v>
      </c>
      <c r="F138" s="309"/>
      <c r="G138" s="310"/>
      <c r="H138" s="311"/>
      <c r="I138" s="303"/>
      <c r="J138" s="312"/>
      <c r="K138" s="303"/>
      <c r="M138" s="304" t="s">
        <v>278</v>
      </c>
      <c r="O138" s="293"/>
    </row>
    <row r="139" spans="1:80" x14ac:dyDescent="0.2">
      <c r="A139" s="294">
        <v>40</v>
      </c>
      <c r="B139" s="295" t="s">
        <v>279</v>
      </c>
      <c r="C139" s="296" t="s">
        <v>280</v>
      </c>
      <c r="D139" s="297" t="s">
        <v>139</v>
      </c>
      <c r="E139" s="298">
        <v>1.0831</v>
      </c>
      <c r="F139" s="298">
        <v>0</v>
      </c>
      <c r="G139" s="299">
        <f>E139*F139</f>
        <v>0</v>
      </c>
      <c r="H139" s="300">
        <v>1.0900000000000001</v>
      </c>
      <c r="I139" s="301">
        <f>E139*H139</f>
        <v>1.180579</v>
      </c>
      <c r="J139" s="300">
        <v>0</v>
      </c>
      <c r="K139" s="301">
        <f>E139*J139</f>
        <v>0</v>
      </c>
      <c r="O139" s="293">
        <v>2</v>
      </c>
      <c r="AA139" s="262">
        <v>1</v>
      </c>
      <c r="AB139" s="262">
        <v>1</v>
      </c>
      <c r="AC139" s="262">
        <v>1</v>
      </c>
      <c r="AZ139" s="262">
        <v>1</v>
      </c>
      <c r="BA139" s="262">
        <f>IF(AZ139=1,G139,0)</f>
        <v>0</v>
      </c>
      <c r="BB139" s="262">
        <f>IF(AZ139=2,G139,0)</f>
        <v>0</v>
      </c>
      <c r="BC139" s="262">
        <f>IF(AZ139=3,G139,0)</f>
        <v>0</v>
      </c>
      <c r="BD139" s="262">
        <f>IF(AZ139=4,G139,0)</f>
        <v>0</v>
      </c>
      <c r="BE139" s="262">
        <f>IF(AZ139=5,G139,0)</f>
        <v>0</v>
      </c>
      <c r="CA139" s="293">
        <v>1</v>
      </c>
      <c r="CB139" s="293">
        <v>1</v>
      </c>
    </row>
    <row r="140" spans="1:80" ht="22.5" x14ac:dyDescent="0.2">
      <c r="A140" s="302"/>
      <c r="B140" s="305"/>
      <c r="C140" s="306" t="s">
        <v>281</v>
      </c>
      <c r="D140" s="307"/>
      <c r="E140" s="308">
        <v>0.30740000000000001</v>
      </c>
      <c r="F140" s="309"/>
      <c r="G140" s="310"/>
      <c r="H140" s="311"/>
      <c r="I140" s="303"/>
      <c r="J140" s="312"/>
      <c r="K140" s="303"/>
      <c r="M140" s="304" t="s">
        <v>281</v>
      </c>
      <c r="O140" s="293"/>
    </row>
    <row r="141" spans="1:80" x14ac:dyDescent="0.2">
      <c r="A141" s="302"/>
      <c r="B141" s="305"/>
      <c r="C141" s="306" t="s">
        <v>282</v>
      </c>
      <c r="D141" s="307"/>
      <c r="E141" s="308">
        <v>0.15959999999999999</v>
      </c>
      <c r="F141" s="309"/>
      <c r="G141" s="310"/>
      <c r="H141" s="311"/>
      <c r="I141" s="303"/>
      <c r="J141" s="312"/>
      <c r="K141" s="303"/>
      <c r="M141" s="304" t="s">
        <v>282</v>
      </c>
      <c r="O141" s="293"/>
    </row>
    <row r="142" spans="1:80" x14ac:dyDescent="0.2">
      <c r="A142" s="302"/>
      <c r="B142" s="305"/>
      <c r="C142" s="306" t="s">
        <v>283</v>
      </c>
      <c r="D142" s="307"/>
      <c r="E142" s="308">
        <v>6.3200000000000006E-2</v>
      </c>
      <c r="F142" s="309"/>
      <c r="G142" s="310"/>
      <c r="H142" s="311"/>
      <c r="I142" s="303"/>
      <c r="J142" s="312"/>
      <c r="K142" s="303"/>
      <c r="M142" s="304" t="s">
        <v>283</v>
      </c>
      <c r="O142" s="293"/>
    </row>
    <row r="143" spans="1:80" x14ac:dyDescent="0.2">
      <c r="A143" s="302"/>
      <c r="B143" s="305"/>
      <c r="C143" s="306" t="s">
        <v>284</v>
      </c>
      <c r="D143" s="307"/>
      <c r="E143" s="308">
        <v>9.7199999999999995E-2</v>
      </c>
      <c r="F143" s="309"/>
      <c r="G143" s="310"/>
      <c r="H143" s="311"/>
      <c r="I143" s="303"/>
      <c r="J143" s="312"/>
      <c r="K143" s="303"/>
      <c r="M143" s="304" t="s">
        <v>284</v>
      </c>
      <c r="O143" s="293"/>
    </row>
    <row r="144" spans="1:80" x14ac:dyDescent="0.2">
      <c r="A144" s="302"/>
      <c r="B144" s="305"/>
      <c r="C144" s="306" t="s">
        <v>285</v>
      </c>
      <c r="D144" s="307"/>
      <c r="E144" s="308">
        <v>7.85E-2</v>
      </c>
      <c r="F144" s="309"/>
      <c r="G144" s="310"/>
      <c r="H144" s="311"/>
      <c r="I144" s="303"/>
      <c r="J144" s="312"/>
      <c r="K144" s="303"/>
      <c r="M144" s="304" t="s">
        <v>285</v>
      </c>
      <c r="O144" s="293"/>
    </row>
    <row r="145" spans="1:80" x14ac:dyDescent="0.2">
      <c r="A145" s="302"/>
      <c r="B145" s="305"/>
      <c r="C145" s="306" t="s">
        <v>286</v>
      </c>
      <c r="D145" s="307"/>
      <c r="E145" s="308">
        <v>0.1118</v>
      </c>
      <c r="F145" s="309"/>
      <c r="G145" s="310"/>
      <c r="H145" s="311"/>
      <c r="I145" s="303"/>
      <c r="J145" s="312"/>
      <c r="K145" s="303"/>
      <c r="M145" s="304" t="s">
        <v>286</v>
      </c>
      <c r="O145" s="293"/>
    </row>
    <row r="146" spans="1:80" x14ac:dyDescent="0.2">
      <c r="A146" s="302"/>
      <c r="B146" s="305"/>
      <c r="C146" s="306" t="s">
        <v>287</v>
      </c>
      <c r="D146" s="307"/>
      <c r="E146" s="308">
        <v>9.4600000000000004E-2</v>
      </c>
      <c r="F146" s="309"/>
      <c r="G146" s="310"/>
      <c r="H146" s="311"/>
      <c r="I146" s="303"/>
      <c r="J146" s="312"/>
      <c r="K146" s="303"/>
      <c r="M146" s="304" t="s">
        <v>287</v>
      </c>
      <c r="O146" s="293"/>
    </row>
    <row r="147" spans="1:80" x14ac:dyDescent="0.2">
      <c r="A147" s="302"/>
      <c r="B147" s="305"/>
      <c r="C147" s="306" t="s">
        <v>288</v>
      </c>
      <c r="D147" s="307"/>
      <c r="E147" s="308">
        <v>9.4600000000000004E-2</v>
      </c>
      <c r="F147" s="309"/>
      <c r="G147" s="310"/>
      <c r="H147" s="311"/>
      <c r="I147" s="303"/>
      <c r="J147" s="312"/>
      <c r="K147" s="303"/>
      <c r="M147" s="304" t="s">
        <v>288</v>
      </c>
      <c r="O147" s="293"/>
    </row>
    <row r="148" spans="1:80" x14ac:dyDescent="0.2">
      <c r="A148" s="302"/>
      <c r="B148" s="305"/>
      <c r="C148" s="306" t="s">
        <v>289</v>
      </c>
      <c r="D148" s="307"/>
      <c r="E148" s="308">
        <v>4.8599999999999997E-2</v>
      </c>
      <c r="F148" s="309"/>
      <c r="G148" s="310"/>
      <c r="H148" s="311"/>
      <c r="I148" s="303"/>
      <c r="J148" s="312"/>
      <c r="K148" s="303"/>
      <c r="M148" s="304" t="s">
        <v>289</v>
      </c>
      <c r="O148" s="293"/>
    </row>
    <row r="149" spans="1:80" x14ac:dyDescent="0.2">
      <c r="A149" s="302"/>
      <c r="B149" s="305"/>
      <c r="C149" s="306" t="s">
        <v>290</v>
      </c>
      <c r="D149" s="307"/>
      <c r="E149" s="308">
        <v>2.75E-2</v>
      </c>
      <c r="F149" s="309"/>
      <c r="G149" s="310"/>
      <c r="H149" s="311"/>
      <c r="I149" s="303"/>
      <c r="J149" s="312"/>
      <c r="K149" s="303"/>
      <c r="M149" s="304" t="s">
        <v>290</v>
      </c>
      <c r="O149" s="293"/>
    </row>
    <row r="150" spans="1:80" x14ac:dyDescent="0.2">
      <c r="A150" s="294">
        <v>41</v>
      </c>
      <c r="B150" s="295" t="s">
        <v>291</v>
      </c>
      <c r="C150" s="296" t="s">
        <v>292</v>
      </c>
      <c r="D150" s="297" t="s">
        <v>106</v>
      </c>
      <c r="E150" s="298">
        <v>5.92</v>
      </c>
      <c r="F150" s="298">
        <v>0</v>
      </c>
      <c r="G150" s="299">
        <f>E150*F150</f>
        <v>0</v>
      </c>
      <c r="H150" s="300">
        <v>0.13786000000000001</v>
      </c>
      <c r="I150" s="301">
        <f>E150*H150</f>
        <v>0.81613120000000006</v>
      </c>
      <c r="J150" s="300">
        <v>0</v>
      </c>
      <c r="K150" s="301">
        <f>E150*J150</f>
        <v>0</v>
      </c>
      <c r="O150" s="293">
        <v>2</v>
      </c>
      <c r="AA150" s="262">
        <v>1</v>
      </c>
      <c r="AB150" s="262">
        <v>1</v>
      </c>
      <c r="AC150" s="262">
        <v>1</v>
      </c>
      <c r="AZ150" s="262">
        <v>1</v>
      </c>
      <c r="BA150" s="262">
        <f>IF(AZ150=1,G150,0)</f>
        <v>0</v>
      </c>
      <c r="BB150" s="262">
        <f>IF(AZ150=2,G150,0)</f>
        <v>0</v>
      </c>
      <c r="BC150" s="262">
        <f>IF(AZ150=3,G150,0)</f>
        <v>0</v>
      </c>
      <c r="BD150" s="262">
        <f>IF(AZ150=4,G150,0)</f>
        <v>0</v>
      </c>
      <c r="BE150" s="262">
        <f>IF(AZ150=5,G150,0)</f>
        <v>0</v>
      </c>
      <c r="CA150" s="293">
        <v>1</v>
      </c>
      <c r="CB150" s="293">
        <v>1</v>
      </c>
    </row>
    <row r="151" spans="1:80" x14ac:dyDescent="0.2">
      <c r="A151" s="302"/>
      <c r="B151" s="305"/>
      <c r="C151" s="306" t="s">
        <v>293</v>
      </c>
      <c r="D151" s="307"/>
      <c r="E151" s="308">
        <v>1.68</v>
      </c>
      <c r="F151" s="309"/>
      <c r="G151" s="310"/>
      <c r="H151" s="311"/>
      <c r="I151" s="303"/>
      <c r="J151" s="312"/>
      <c r="K151" s="303"/>
      <c r="M151" s="304" t="s">
        <v>293</v>
      </c>
      <c r="O151" s="293"/>
    </row>
    <row r="152" spans="1:80" x14ac:dyDescent="0.2">
      <c r="A152" s="302"/>
      <c r="B152" s="305"/>
      <c r="C152" s="306" t="s">
        <v>294</v>
      </c>
      <c r="D152" s="307"/>
      <c r="E152" s="308">
        <v>2.16</v>
      </c>
      <c r="F152" s="309"/>
      <c r="G152" s="310"/>
      <c r="H152" s="311"/>
      <c r="I152" s="303"/>
      <c r="J152" s="312"/>
      <c r="K152" s="303"/>
      <c r="M152" s="304" t="s">
        <v>294</v>
      </c>
      <c r="O152" s="293"/>
    </row>
    <row r="153" spans="1:80" x14ac:dyDescent="0.2">
      <c r="A153" s="302"/>
      <c r="B153" s="305"/>
      <c r="C153" s="306" t="s">
        <v>295</v>
      </c>
      <c r="D153" s="307"/>
      <c r="E153" s="308">
        <v>2.08</v>
      </c>
      <c r="F153" s="309"/>
      <c r="G153" s="310"/>
      <c r="H153" s="311"/>
      <c r="I153" s="303"/>
      <c r="J153" s="312"/>
      <c r="K153" s="303"/>
      <c r="M153" s="304" t="s">
        <v>295</v>
      </c>
      <c r="O153" s="293"/>
    </row>
    <row r="154" spans="1:80" x14ac:dyDescent="0.2">
      <c r="A154" s="294">
        <v>42</v>
      </c>
      <c r="B154" s="295" t="s">
        <v>296</v>
      </c>
      <c r="C154" s="296" t="s">
        <v>297</v>
      </c>
      <c r="D154" s="297" t="s">
        <v>106</v>
      </c>
      <c r="E154" s="298">
        <v>9.0449999999999999</v>
      </c>
      <c r="F154" s="298">
        <v>0</v>
      </c>
      <c r="G154" s="299">
        <f>E154*F154</f>
        <v>0</v>
      </c>
      <c r="H154" s="300">
        <v>0.28258</v>
      </c>
      <c r="I154" s="301">
        <f>E154*H154</f>
        <v>2.5559360999999998</v>
      </c>
      <c r="J154" s="300">
        <v>0</v>
      </c>
      <c r="K154" s="301">
        <f>E154*J154</f>
        <v>0</v>
      </c>
      <c r="O154" s="293">
        <v>2</v>
      </c>
      <c r="AA154" s="262">
        <v>1</v>
      </c>
      <c r="AB154" s="262">
        <v>1</v>
      </c>
      <c r="AC154" s="262">
        <v>1</v>
      </c>
      <c r="AZ154" s="262">
        <v>1</v>
      </c>
      <c r="BA154" s="262">
        <f>IF(AZ154=1,G154,0)</f>
        <v>0</v>
      </c>
      <c r="BB154" s="262">
        <f>IF(AZ154=2,G154,0)</f>
        <v>0</v>
      </c>
      <c r="BC154" s="262">
        <f>IF(AZ154=3,G154,0)</f>
        <v>0</v>
      </c>
      <c r="BD154" s="262">
        <f>IF(AZ154=4,G154,0)</f>
        <v>0</v>
      </c>
      <c r="BE154" s="262">
        <f>IF(AZ154=5,G154,0)</f>
        <v>0</v>
      </c>
      <c r="CA154" s="293">
        <v>1</v>
      </c>
      <c r="CB154" s="293">
        <v>1</v>
      </c>
    </row>
    <row r="155" spans="1:80" x14ac:dyDescent="0.2">
      <c r="A155" s="302"/>
      <c r="B155" s="305"/>
      <c r="C155" s="306" t="s">
        <v>298</v>
      </c>
      <c r="D155" s="307"/>
      <c r="E155" s="308">
        <v>2.125</v>
      </c>
      <c r="F155" s="309"/>
      <c r="G155" s="310"/>
      <c r="H155" s="311"/>
      <c r="I155" s="303"/>
      <c r="J155" s="312"/>
      <c r="K155" s="303"/>
      <c r="M155" s="304" t="s">
        <v>298</v>
      </c>
      <c r="O155" s="293"/>
    </row>
    <row r="156" spans="1:80" x14ac:dyDescent="0.2">
      <c r="A156" s="302"/>
      <c r="B156" s="305"/>
      <c r="C156" s="306" t="s">
        <v>299</v>
      </c>
      <c r="D156" s="307"/>
      <c r="E156" s="308">
        <v>3.56</v>
      </c>
      <c r="F156" s="309"/>
      <c r="G156" s="310"/>
      <c r="H156" s="311"/>
      <c r="I156" s="303"/>
      <c r="J156" s="312"/>
      <c r="K156" s="303"/>
      <c r="M156" s="304" t="s">
        <v>299</v>
      </c>
      <c r="O156" s="293"/>
    </row>
    <row r="157" spans="1:80" x14ac:dyDescent="0.2">
      <c r="A157" s="302"/>
      <c r="B157" s="305"/>
      <c r="C157" s="306" t="s">
        <v>300</v>
      </c>
      <c r="D157" s="307"/>
      <c r="E157" s="308">
        <v>1.68</v>
      </c>
      <c r="F157" s="309"/>
      <c r="G157" s="310"/>
      <c r="H157" s="311"/>
      <c r="I157" s="303"/>
      <c r="J157" s="312"/>
      <c r="K157" s="303"/>
      <c r="M157" s="304" t="s">
        <v>300</v>
      </c>
      <c r="O157" s="293"/>
    </row>
    <row r="158" spans="1:80" x14ac:dyDescent="0.2">
      <c r="A158" s="302"/>
      <c r="B158" s="305"/>
      <c r="C158" s="306" t="s">
        <v>301</v>
      </c>
      <c r="D158" s="307"/>
      <c r="E158" s="308">
        <v>1.68</v>
      </c>
      <c r="F158" s="309"/>
      <c r="G158" s="310"/>
      <c r="H158" s="311"/>
      <c r="I158" s="303"/>
      <c r="J158" s="312"/>
      <c r="K158" s="303"/>
      <c r="M158" s="304" t="s">
        <v>301</v>
      </c>
      <c r="O158" s="293"/>
    </row>
    <row r="159" spans="1:80" x14ac:dyDescent="0.2">
      <c r="A159" s="294">
        <v>43</v>
      </c>
      <c r="B159" s="295" t="s">
        <v>302</v>
      </c>
      <c r="C159" s="296" t="s">
        <v>303</v>
      </c>
      <c r="D159" s="297" t="s">
        <v>106</v>
      </c>
      <c r="E159" s="298">
        <v>1.05</v>
      </c>
      <c r="F159" s="298">
        <v>0</v>
      </c>
      <c r="G159" s="299">
        <f>E159*F159</f>
        <v>0</v>
      </c>
      <c r="H159" s="300">
        <v>0.28360000000000002</v>
      </c>
      <c r="I159" s="301">
        <f>E159*H159</f>
        <v>0.29778000000000004</v>
      </c>
      <c r="J159" s="300">
        <v>0</v>
      </c>
      <c r="K159" s="301">
        <f>E159*J159</f>
        <v>0</v>
      </c>
      <c r="O159" s="293">
        <v>2</v>
      </c>
      <c r="AA159" s="262">
        <v>1</v>
      </c>
      <c r="AB159" s="262">
        <v>1</v>
      </c>
      <c r="AC159" s="262">
        <v>1</v>
      </c>
      <c r="AZ159" s="262">
        <v>1</v>
      </c>
      <c r="BA159" s="262">
        <f>IF(AZ159=1,G159,0)</f>
        <v>0</v>
      </c>
      <c r="BB159" s="262">
        <f>IF(AZ159=2,G159,0)</f>
        <v>0</v>
      </c>
      <c r="BC159" s="262">
        <f>IF(AZ159=3,G159,0)</f>
        <v>0</v>
      </c>
      <c r="BD159" s="262">
        <f>IF(AZ159=4,G159,0)</f>
        <v>0</v>
      </c>
      <c r="BE159" s="262">
        <f>IF(AZ159=5,G159,0)</f>
        <v>0</v>
      </c>
      <c r="CA159" s="293">
        <v>1</v>
      </c>
      <c r="CB159" s="293">
        <v>1</v>
      </c>
    </row>
    <row r="160" spans="1:80" x14ac:dyDescent="0.2">
      <c r="A160" s="302"/>
      <c r="B160" s="305"/>
      <c r="C160" s="306" t="s">
        <v>304</v>
      </c>
      <c r="D160" s="307"/>
      <c r="E160" s="308">
        <v>0.45</v>
      </c>
      <c r="F160" s="309"/>
      <c r="G160" s="310"/>
      <c r="H160" s="311"/>
      <c r="I160" s="303"/>
      <c r="J160" s="312"/>
      <c r="K160" s="303"/>
      <c r="M160" s="304" t="s">
        <v>304</v>
      </c>
      <c r="O160" s="293"/>
    </row>
    <row r="161" spans="1:80" x14ac:dyDescent="0.2">
      <c r="A161" s="302"/>
      <c r="B161" s="305"/>
      <c r="C161" s="306" t="s">
        <v>305</v>
      </c>
      <c r="D161" s="307"/>
      <c r="E161" s="308">
        <v>0.6</v>
      </c>
      <c r="F161" s="309"/>
      <c r="G161" s="310"/>
      <c r="H161" s="311"/>
      <c r="I161" s="303"/>
      <c r="J161" s="312"/>
      <c r="K161" s="303"/>
      <c r="M161" s="304" t="s">
        <v>305</v>
      </c>
      <c r="O161" s="293"/>
    </row>
    <row r="162" spans="1:80" x14ac:dyDescent="0.2">
      <c r="A162" s="294">
        <v>44</v>
      </c>
      <c r="B162" s="295" t="s">
        <v>306</v>
      </c>
      <c r="C162" s="296" t="s">
        <v>307</v>
      </c>
      <c r="D162" s="297" t="s">
        <v>106</v>
      </c>
      <c r="E162" s="298">
        <v>14.31</v>
      </c>
      <c r="F162" s="298">
        <v>0</v>
      </c>
      <c r="G162" s="299">
        <f>E162*F162</f>
        <v>0</v>
      </c>
      <c r="H162" s="300">
        <v>0.15931000000000001</v>
      </c>
      <c r="I162" s="301">
        <f>E162*H162</f>
        <v>2.2797261</v>
      </c>
      <c r="J162" s="300">
        <v>0</v>
      </c>
      <c r="K162" s="301">
        <f>E162*J162</f>
        <v>0</v>
      </c>
      <c r="O162" s="293">
        <v>2</v>
      </c>
      <c r="AA162" s="262">
        <v>1</v>
      </c>
      <c r="AB162" s="262">
        <v>1</v>
      </c>
      <c r="AC162" s="262">
        <v>1</v>
      </c>
      <c r="AZ162" s="262">
        <v>1</v>
      </c>
      <c r="BA162" s="262">
        <f>IF(AZ162=1,G162,0)</f>
        <v>0</v>
      </c>
      <c r="BB162" s="262">
        <f>IF(AZ162=2,G162,0)</f>
        <v>0</v>
      </c>
      <c r="BC162" s="262">
        <f>IF(AZ162=3,G162,0)</f>
        <v>0</v>
      </c>
      <c r="BD162" s="262">
        <f>IF(AZ162=4,G162,0)</f>
        <v>0</v>
      </c>
      <c r="BE162" s="262">
        <f>IF(AZ162=5,G162,0)</f>
        <v>0</v>
      </c>
      <c r="CA162" s="293">
        <v>1</v>
      </c>
      <c r="CB162" s="293">
        <v>1</v>
      </c>
    </row>
    <row r="163" spans="1:80" x14ac:dyDescent="0.2">
      <c r="A163" s="302"/>
      <c r="B163" s="305"/>
      <c r="C163" s="306" t="s">
        <v>308</v>
      </c>
      <c r="D163" s="307"/>
      <c r="E163" s="308">
        <v>1.35</v>
      </c>
      <c r="F163" s="309"/>
      <c r="G163" s="310"/>
      <c r="H163" s="311"/>
      <c r="I163" s="303"/>
      <c r="J163" s="312"/>
      <c r="K163" s="303"/>
      <c r="M163" s="304" t="s">
        <v>308</v>
      </c>
      <c r="O163" s="293"/>
    </row>
    <row r="164" spans="1:80" x14ac:dyDescent="0.2">
      <c r="A164" s="302"/>
      <c r="B164" s="305"/>
      <c r="C164" s="306" t="s">
        <v>309</v>
      </c>
      <c r="D164" s="307"/>
      <c r="E164" s="308">
        <v>12.96</v>
      </c>
      <c r="F164" s="309"/>
      <c r="G164" s="310"/>
      <c r="H164" s="311"/>
      <c r="I164" s="303"/>
      <c r="J164" s="312"/>
      <c r="K164" s="303"/>
      <c r="M164" s="304" t="s">
        <v>309</v>
      </c>
      <c r="O164" s="293"/>
    </row>
    <row r="165" spans="1:80" ht="22.5" x14ac:dyDescent="0.2">
      <c r="A165" s="294">
        <v>45</v>
      </c>
      <c r="B165" s="295" t="s">
        <v>310</v>
      </c>
      <c r="C165" s="296" t="s">
        <v>311</v>
      </c>
      <c r="D165" s="297" t="s">
        <v>106</v>
      </c>
      <c r="E165" s="298">
        <v>107.3775</v>
      </c>
      <c r="F165" s="298">
        <v>0</v>
      </c>
      <c r="G165" s="299">
        <f>E165*F165</f>
        <v>0</v>
      </c>
      <c r="H165" s="300">
        <v>7.782E-2</v>
      </c>
      <c r="I165" s="301">
        <f>E165*H165</f>
        <v>8.3561170499999999</v>
      </c>
      <c r="J165" s="300">
        <v>0</v>
      </c>
      <c r="K165" s="301">
        <f>E165*J165</f>
        <v>0</v>
      </c>
      <c r="O165" s="293">
        <v>2</v>
      </c>
      <c r="AA165" s="262">
        <v>1</v>
      </c>
      <c r="AB165" s="262">
        <v>1</v>
      </c>
      <c r="AC165" s="262">
        <v>1</v>
      </c>
      <c r="AZ165" s="262">
        <v>1</v>
      </c>
      <c r="BA165" s="262">
        <f>IF(AZ165=1,G165,0)</f>
        <v>0</v>
      </c>
      <c r="BB165" s="262">
        <f>IF(AZ165=2,G165,0)</f>
        <v>0</v>
      </c>
      <c r="BC165" s="262">
        <f>IF(AZ165=3,G165,0)</f>
        <v>0</v>
      </c>
      <c r="BD165" s="262">
        <f>IF(AZ165=4,G165,0)</f>
        <v>0</v>
      </c>
      <c r="BE165" s="262">
        <f>IF(AZ165=5,G165,0)</f>
        <v>0</v>
      </c>
      <c r="CA165" s="293">
        <v>1</v>
      </c>
      <c r="CB165" s="293">
        <v>1</v>
      </c>
    </row>
    <row r="166" spans="1:80" ht="22.5" x14ac:dyDescent="0.2">
      <c r="A166" s="302"/>
      <c r="B166" s="305"/>
      <c r="C166" s="306" t="s">
        <v>312</v>
      </c>
      <c r="D166" s="307"/>
      <c r="E166" s="308">
        <v>45.875</v>
      </c>
      <c r="F166" s="309"/>
      <c r="G166" s="310"/>
      <c r="H166" s="311"/>
      <c r="I166" s="303"/>
      <c r="J166" s="312"/>
      <c r="K166" s="303"/>
      <c r="M166" s="304" t="s">
        <v>312</v>
      </c>
      <c r="O166" s="293"/>
    </row>
    <row r="167" spans="1:80" x14ac:dyDescent="0.2">
      <c r="A167" s="302"/>
      <c r="B167" s="305"/>
      <c r="C167" s="306" t="s">
        <v>313</v>
      </c>
      <c r="D167" s="307"/>
      <c r="E167" s="308">
        <v>28.157499999999999</v>
      </c>
      <c r="F167" s="309"/>
      <c r="G167" s="310"/>
      <c r="H167" s="311"/>
      <c r="I167" s="303"/>
      <c r="J167" s="312"/>
      <c r="K167" s="303"/>
      <c r="M167" s="304" t="s">
        <v>313</v>
      </c>
      <c r="O167" s="293"/>
    </row>
    <row r="168" spans="1:80" x14ac:dyDescent="0.2">
      <c r="A168" s="302"/>
      <c r="B168" s="305"/>
      <c r="C168" s="306" t="s">
        <v>314</v>
      </c>
      <c r="D168" s="307"/>
      <c r="E168" s="308">
        <v>16.875</v>
      </c>
      <c r="F168" s="309"/>
      <c r="G168" s="310"/>
      <c r="H168" s="311"/>
      <c r="I168" s="303"/>
      <c r="J168" s="312"/>
      <c r="K168" s="303"/>
      <c r="M168" s="304" t="s">
        <v>314</v>
      </c>
      <c r="O168" s="293"/>
    </row>
    <row r="169" spans="1:80" x14ac:dyDescent="0.2">
      <c r="A169" s="302"/>
      <c r="B169" s="305"/>
      <c r="C169" s="306" t="s">
        <v>315</v>
      </c>
      <c r="D169" s="307"/>
      <c r="E169" s="308">
        <v>6.48</v>
      </c>
      <c r="F169" s="309"/>
      <c r="G169" s="310"/>
      <c r="H169" s="311"/>
      <c r="I169" s="303"/>
      <c r="J169" s="312"/>
      <c r="K169" s="303"/>
      <c r="M169" s="304" t="s">
        <v>315</v>
      </c>
      <c r="O169" s="293"/>
    </row>
    <row r="170" spans="1:80" x14ac:dyDescent="0.2">
      <c r="A170" s="302"/>
      <c r="B170" s="305"/>
      <c r="C170" s="306" t="s">
        <v>316</v>
      </c>
      <c r="D170" s="307"/>
      <c r="E170" s="308">
        <v>9.99</v>
      </c>
      <c r="F170" s="309"/>
      <c r="G170" s="310"/>
      <c r="H170" s="311"/>
      <c r="I170" s="303"/>
      <c r="J170" s="312"/>
      <c r="K170" s="303"/>
      <c r="M170" s="304" t="s">
        <v>316</v>
      </c>
      <c r="O170" s="293"/>
    </row>
    <row r="171" spans="1:80" ht="22.5" x14ac:dyDescent="0.2">
      <c r="A171" s="294">
        <v>46</v>
      </c>
      <c r="B171" s="295" t="s">
        <v>317</v>
      </c>
      <c r="C171" s="296" t="s">
        <v>318</v>
      </c>
      <c r="D171" s="297" t="s">
        <v>106</v>
      </c>
      <c r="E171" s="298">
        <v>62.9</v>
      </c>
      <c r="F171" s="298">
        <v>0</v>
      </c>
      <c r="G171" s="299">
        <f>E171*F171</f>
        <v>0</v>
      </c>
      <c r="H171" s="300">
        <v>9.9849999999999994E-2</v>
      </c>
      <c r="I171" s="301">
        <f>E171*H171</f>
        <v>6.2805649999999993</v>
      </c>
      <c r="J171" s="300">
        <v>0</v>
      </c>
      <c r="K171" s="301">
        <f>E171*J171</f>
        <v>0</v>
      </c>
      <c r="O171" s="293">
        <v>2</v>
      </c>
      <c r="AA171" s="262">
        <v>1</v>
      </c>
      <c r="AB171" s="262">
        <v>1</v>
      </c>
      <c r="AC171" s="262">
        <v>1</v>
      </c>
      <c r="AZ171" s="262">
        <v>1</v>
      </c>
      <c r="BA171" s="262">
        <f>IF(AZ171=1,G171,0)</f>
        <v>0</v>
      </c>
      <c r="BB171" s="262">
        <f>IF(AZ171=2,G171,0)</f>
        <v>0</v>
      </c>
      <c r="BC171" s="262">
        <f>IF(AZ171=3,G171,0)</f>
        <v>0</v>
      </c>
      <c r="BD171" s="262">
        <f>IF(AZ171=4,G171,0)</f>
        <v>0</v>
      </c>
      <c r="BE171" s="262">
        <f>IF(AZ171=5,G171,0)</f>
        <v>0</v>
      </c>
      <c r="CA171" s="293">
        <v>1</v>
      </c>
      <c r="CB171" s="293">
        <v>1</v>
      </c>
    </row>
    <row r="172" spans="1:80" x14ac:dyDescent="0.2">
      <c r="A172" s="302"/>
      <c r="B172" s="305"/>
      <c r="C172" s="306" t="s">
        <v>319</v>
      </c>
      <c r="D172" s="307"/>
      <c r="E172" s="308">
        <v>28.6</v>
      </c>
      <c r="F172" s="309"/>
      <c r="G172" s="310"/>
      <c r="H172" s="311"/>
      <c r="I172" s="303"/>
      <c r="J172" s="312"/>
      <c r="K172" s="303"/>
      <c r="M172" s="304" t="s">
        <v>319</v>
      </c>
      <c r="O172" s="293"/>
    </row>
    <row r="173" spans="1:80" x14ac:dyDescent="0.2">
      <c r="A173" s="302"/>
      <c r="B173" s="305"/>
      <c r="C173" s="306" t="s">
        <v>320</v>
      </c>
      <c r="D173" s="307"/>
      <c r="E173" s="308">
        <v>11.55</v>
      </c>
      <c r="F173" s="309"/>
      <c r="G173" s="310"/>
      <c r="H173" s="311"/>
      <c r="I173" s="303"/>
      <c r="J173" s="312"/>
      <c r="K173" s="303"/>
      <c r="M173" s="304" t="s">
        <v>320</v>
      </c>
      <c r="O173" s="293"/>
    </row>
    <row r="174" spans="1:80" x14ac:dyDescent="0.2">
      <c r="A174" s="302"/>
      <c r="B174" s="305"/>
      <c r="C174" s="306" t="s">
        <v>321</v>
      </c>
      <c r="D174" s="307"/>
      <c r="E174" s="308">
        <v>11.375</v>
      </c>
      <c r="F174" s="309"/>
      <c r="G174" s="310"/>
      <c r="H174" s="311"/>
      <c r="I174" s="303"/>
      <c r="J174" s="312"/>
      <c r="K174" s="303"/>
      <c r="M174" s="304" t="s">
        <v>321</v>
      </c>
      <c r="O174" s="293"/>
    </row>
    <row r="175" spans="1:80" x14ac:dyDescent="0.2">
      <c r="A175" s="302"/>
      <c r="B175" s="305"/>
      <c r="C175" s="306" t="s">
        <v>322</v>
      </c>
      <c r="D175" s="307"/>
      <c r="E175" s="308">
        <v>11.375</v>
      </c>
      <c r="F175" s="309"/>
      <c r="G175" s="310"/>
      <c r="H175" s="311"/>
      <c r="I175" s="303"/>
      <c r="J175" s="312"/>
      <c r="K175" s="303"/>
      <c r="M175" s="304" t="s">
        <v>322</v>
      </c>
      <c r="O175" s="293"/>
    </row>
    <row r="176" spans="1:80" ht="22.5" x14ac:dyDescent="0.2">
      <c r="A176" s="294">
        <v>47</v>
      </c>
      <c r="B176" s="295" t="s">
        <v>323</v>
      </c>
      <c r="C176" s="296" t="s">
        <v>324</v>
      </c>
      <c r="D176" s="297" t="s">
        <v>106</v>
      </c>
      <c r="E176" s="298">
        <v>155.76249999999999</v>
      </c>
      <c r="F176" s="298">
        <v>0</v>
      </c>
      <c r="G176" s="299">
        <f>E176*F176</f>
        <v>0</v>
      </c>
      <c r="H176" s="300">
        <v>0.12138</v>
      </c>
      <c r="I176" s="301">
        <f>E176*H176</f>
        <v>18.906452249999997</v>
      </c>
      <c r="J176" s="300">
        <v>0</v>
      </c>
      <c r="K176" s="301">
        <f>E176*J176</f>
        <v>0</v>
      </c>
      <c r="O176" s="293">
        <v>2</v>
      </c>
      <c r="AA176" s="262">
        <v>1</v>
      </c>
      <c r="AB176" s="262">
        <v>1</v>
      </c>
      <c r="AC176" s="262">
        <v>1</v>
      </c>
      <c r="AZ176" s="262">
        <v>1</v>
      </c>
      <c r="BA176" s="262">
        <f>IF(AZ176=1,G176,0)</f>
        <v>0</v>
      </c>
      <c r="BB176" s="262">
        <f>IF(AZ176=2,G176,0)</f>
        <v>0</v>
      </c>
      <c r="BC176" s="262">
        <f>IF(AZ176=3,G176,0)</f>
        <v>0</v>
      </c>
      <c r="BD176" s="262">
        <f>IF(AZ176=4,G176,0)</f>
        <v>0</v>
      </c>
      <c r="BE176" s="262">
        <f>IF(AZ176=5,G176,0)</f>
        <v>0</v>
      </c>
      <c r="CA176" s="293">
        <v>1</v>
      </c>
      <c r="CB176" s="293">
        <v>1</v>
      </c>
    </row>
    <row r="177" spans="1:80" x14ac:dyDescent="0.2">
      <c r="A177" s="302"/>
      <c r="B177" s="305"/>
      <c r="C177" s="306" t="s">
        <v>325</v>
      </c>
      <c r="D177" s="307"/>
      <c r="E177" s="308">
        <v>14.35</v>
      </c>
      <c r="F177" s="309"/>
      <c r="G177" s="310"/>
      <c r="H177" s="311"/>
      <c r="I177" s="303"/>
      <c r="J177" s="312"/>
      <c r="K177" s="303"/>
      <c r="M177" s="304" t="s">
        <v>325</v>
      </c>
      <c r="O177" s="293"/>
    </row>
    <row r="178" spans="1:80" x14ac:dyDescent="0.2">
      <c r="A178" s="302"/>
      <c r="B178" s="305"/>
      <c r="C178" s="306" t="s">
        <v>326</v>
      </c>
      <c r="D178" s="307"/>
      <c r="E178" s="308">
        <v>9.7624999999999993</v>
      </c>
      <c r="F178" s="309"/>
      <c r="G178" s="310"/>
      <c r="H178" s="311"/>
      <c r="I178" s="303"/>
      <c r="J178" s="312"/>
      <c r="K178" s="303"/>
      <c r="M178" s="304" t="s">
        <v>326</v>
      </c>
      <c r="O178" s="293"/>
    </row>
    <row r="179" spans="1:80" x14ac:dyDescent="0.2">
      <c r="A179" s="302"/>
      <c r="B179" s="305"/>
      <c r="C179" s="306" t="s">
        <v>327</v>
      </c>
      <c r="D179" s="307"/>
      <c r="E179" s="308">
        <v>37.61</v>
      </c>
      <c r="F179" s="309"/>
      <c r="G179" s="310"/>
      <c r="H179" s="311"/>
      <c r="I179" s="303"/>
      <c r="J179" s="312"/>
      <c r="K179" s="303"/>
      <c r="M179" s="304" t="s">
        <v>327</v>
      </c>
      <c r="O179" s="293"/>
    </row>
    <row r="180" spans="1:80" x14ac:dyDescent="0.2">
      <c r="A180" s="302"/>
      <c r="B180" s="305"/>
      <c r="C180" s="306" t="s">
        <v>328</v>
      </c>
      <c r="D180" s="307"/>
      <c r="E180" s="308">
        <v>44.454999999999998</v>
      </c>
      <c r="F180" s="309"/>
      <c r="G180" s="310"/>
      <c r="H180" s="311"/>
      <c r="I180" s="303"/>
      <c r="J180" s="312"/>
      <c r="K180" s="303"/>
      <c r="M180" s="304" t="s">
        <v>328</v>
      </c>
      <c r="O180" s="293"/>
    </row>
    <row r="181" spans="1:80" x14ac:dyDescent="0.2">
      <c r="A181" s="302"/>
      <c r="B181" s="305"/>
      <c r="C181" s="306" t="s">
        <v>329</v>
      </c>
      <c r="D181" s="307"/>
      <c r="E181" s="308">
        <v>49.585000000000001</v>
      </c>
      <c r="F181" s="309"/>
      <c r="G181" s="310"/>
      <c r="H181" s="311"/>
      <c r="I181" s="303"/>
      <c r="J181" s="312"/>
      <c r="K181" s="303"/>
      <c r="M181" s="304" t="s">
        <v>329</v>
      </c>
      <c r="O181" s="293"/>
    </row>
    <row r="182" spans="1:80" x14ac:dyDescent="0.2">
      <c r="A182" s="294">
        <v>48</v>
      </c>
      <c r="B182" s="295" t="s">
        <v>330</v>
      </c>
      <c r="C182" s="296" t="s">
        <v>331</v>
      </c>
      <c r="D182" s="297" t="s">
        <v>181</v>
      </c>
      <c r="E182" s="298">
        <v>37.799999999999997</v>
      </c>
      <c r="F182" s="298">
        <v>0</v>
      </c>
      <c r="G182" s="299">
        <f>E182*F182</f>
        <v>0</v>
      </c>
      <c r="H182" s="300">
        <v>1E-3</v>
      </c>
      <c r="I182" s="301">
        <f>E182*H182</f>
        <v>3.78E-2</v>
      </c>
      <c r="J182" s="300">
        <v>0</v>
      </c>
      <c r="K182" s="301">
        <f>E182*J182</f>
        <v>0</v>
      </c>
      <c r="O182" s="293">
        <v>2</v>
      </c>
      <c r="AA182" s="262">
        <v>1</v>
      </c>
      <c r="AB182" s="262">
        <v>1</v>
      </c>
      <c r="AC182" s="262">
        <v>1</v>
      </c>
      <c r="AZ182" s="262">
        <v>1</v>
      </c>
      <c r="BA182" s="262">
        <f>IF(AZ182=1,G182,0)</f>
        <v>0</v>
      </c>
      <c r="BB182" s="262">
        <f>IF(AZ182=2,G182,0)</f>
        <v>0</v>
      </c>
      <c r="BC182" s="262">
        <f>IF(AZ182=3,G182,0)</f>
        <v>0</v>
      </c>
      <c r="BD182" s="262">
        <f>IF(AZ182=4,G182,0)</f>
        <v>0</v>
      </c>
      <c r="BE182" s="262">
        <f>IF(AZ182=5,G182,0)</f>
        <v>0</v>
      </c>
      <c r="CA182" s="293">
        <v>1</v>
      </c>
      <c r="CB182" s="293">
        <v>1</v>
      </c>
    </row>
    <row r="183" spans="1:80" x14ac:dyDescent="0.2">
      <c r="A183" s="302"/>
      <c r="B183" s="305"/>
      <c r="C183" s="306" t="s">
        <v>332</v>
      </c>
      <c r="D183" s="307"/>
      <c r="E183" s="308">
        <v>37.799999999999997</v>
      </c>
      <c r="F183" s="309"/>
      <c r="G183" s="310"/>
      <c r="H183" s="311"/>
      <c r="I183" s="303"/>
      <c r="J183" s="312"/>
      <c r="K183" s="303"/>
      <c r="M183" s="304" t="s">
        <v>332</v>
      </c>
      <c r="O183" s="293"/>
    </row>
    <row r="184" spans="1:80" x14ac:dyDescent="0.2">
      <c r="A184" s="294">
        <v>49</v>
      </c>
      <c r="B184" s="295" t="s">
        <v>333</v>
      </c>
      <c r="C184" s="296" t="s">
        <v>334</v>
      </c>
      <c r="D184" s="297" t="s">
        <v>181</v>
      </c>
      <c r="E184" s="298">
        <v>27</v>
      </c>
      <c r="F184" s="298">
        <v>0</v>
      </c>
      <c r="G184" s="299">
        <f>E184*F184</f>
        <v>0</v>
      </c>
      <c r="H184" s="300">
        <v>1.0200000000000001E-3</v>
      </c>
      <c r="I184" s="301">
        <f>E184*H184</f>
        <v>2.7540000000000002E-2</v>
      </c>
      <c r="J184" s="300">
        <v>0</v>
      </c>
      <c r="K184" s="301">
        <f>E184*J184</f>
        <v>0</v>
      </c>
      <c r="O184" s="293">
        <v>2</v>
      </c>
      <c r="AA184" s="262">
        <v>1</v>
      </c>
      <c r="AB184" s="262">
        <v>1</v>
      </c>
      <c r="AC184" s="262">
        <v>1</v>
      </c>
      <c r="AZ184" s="262">
        <v>1</v>
      </c>
      <c r="BA184" s="262">
        <f>IF(AZ184=1,G184,0)</f>
        <v>0</v>
      </c>
      <c r="BB184" s="262">
        <f>IF(AZ184=2,G184,0)</f>
        <v>0</v>
      </c>
      <c r="BC184" s="262">
        <f>IF(AZ184=3,G184,0)</f>
        <v>0</v>
      </c>
      <c r="BD184" s="262">
        <f>IF(AZ184=4,G184,0)</f>
        <v>0</v>
      </c>
      <c r="BE184" s="262">
        <f>IF(AZ184=5,G184,0)</f>
        <v>0</v>
      </c>
      <c r="CA184" s="293">
        <v>1</v>
      </c>
      <c r="CB184" s="293">
        <v>1</v>
      </c>
    </row>
    <row r="185" spans="1:80" x14ac:dyDescent="0.2">
      <c r="A185" s="302"/>
      <c r="B185" s="305"/>
      <c r="C185" s="306" t="s">
        <v>335</v>
      </c>
      <c r="D185" s="307"/>
      <c r="E185" s="308">
        <v>27</v>
      </c>
      <c r="F185" s="309"/>
      <c r="G185" s="310"/>
      <c r="H185" s="311"/>
      <c r="I185" s="303"/>
      <c r="J185" s="312"/>
      <c r="K185" s="303"/>
      <c r="M185" s="304" t="s">
        <v>335</v>
      </c>
      <c r="O185" s="293"/>
    </row>
    <row r="186" spans="1:80" ht="22.5" x14ac:dyDescent="0.2">
      <c r="A186" s="294">
        <v>50</v>
      </c>
      <c r="B186" s="295" t="s">
        <v>336</v>
      </c>
      <c r="C186" s="296" t="s">
        <v>337</v>
      </c>
      <c r="D186" s="297" t="s">
        <v>106</v>
      </c>
      <c r="E186" s="298">
        <v>84.84</v>
      </c>
      <c r="F186" s="298">
        <v>0</v>
      </c>
      <c r="G186" s="299">
        <f>E186*F186</f>
        <v>0</v>
      </c>
      <c r="H186" s="300">
        <v>2.9770000000000001E-2</v>
      </c>
      <c r="I186" s="301">
        <f>E186*H186</f>
        <v>2.5256868000000003</v>
      </c>
      <c r="J186" s="300">
        <v>0</v>
      </c>
      <c r="K186" s="301">
        <f>E186*J186</f>
        <v>0</v>
      </c>
      <c r="O186" s="293">
        <v>2</v>
      </c>
      <c r="AA186" s="262">
        <v>1</v>
      </c>
      <c r="AB186" s="262">
        <v>1</v>
      </c>
      <c r="AC186" s="262">
        <v>1</v>
      </c>
      <c r="AZ186" s="262">
        <v>1</v>
      </c>
      <c r="BA186" s="262">
        <f>IF(AZ186=1,G186,0)</f>
        <v>0</v>
      </c>
      <c r="BB186" s="262">
        <f>IF(AZ186=2,G186,0)</f>
        <v>0</v>
      </c>
      <c r="BC186" s="262">
        <f>IF(AZ186=3,G186,0)</f>
        <v>0</v>
      </c>
      <c r="BD186" s="262">
        <f>IF(AZ186=4,G186,0)</f>
        <v>0</v>
      </c>
      <c r="BE186" s="262">
        <f>IF(AZ186=5,G186,0)</f>
        <v>0</v>
      </c>
      <c r="CA186" s="293">
        <v>1</v>
      </c>
      <c r="CB186" s="293">
        <v>1</v>
      </c>
    </row>
    <row r="187" spans="1:80" x14ac:dyDescent="0.2">
      <c r="A187" s="302"/>
      <c r="B187" s="305"/>
      <c r="C187" s="306" t="s">
        <v>338</v>
      </c>
      <c r="D187" s="307"/>
      <c r="E187" s="308">
        <v>41.484000000000002</v>
      </c>
      <c r="F187" s="309"/>
      <c r="G187" s="310"/>
      <c r="H187" s="311"/>
      <c r="I187" s="303"/>
      <c r="J187" s="312"/>
      <c r="K187" s="303"/>
      <c r="M187" s="304" t="s">
        <v>338</v>
      </c>
      <c r="O187" s="293"/>
    </row>
    <row r="188" spans="1:80" x14ac:dyDescent="0.2">
      <c r="A188" s="302"/>
      <c r="B188" s="305"/>
      <c r="C188" s="306" t="s">
        <v>339</v>
      </c>
      <c r="D188" s="307"/>
      <c r="E188" s="308">
        <v>15.637</v>
      </c>
      <c r="F188" s="309"/>
      <c r="G188" s="310"/>
      <c r="H188" s="311"/>
      <c r="I188" s="303"/>
      <c r="J188" s="312"/>
      <c r="K188" s="303"/>
      <c r="M188" s="304" t="s">
        <v>339</v>
      </c>
      <c r="O188" s="293"/>
    </row>
    <row r="189" spans="1:80" x14ac:dyDescent="0.2">
      <c r="A189" s="302"/>
      <c r="B189" s="305"/>
      <c r="C189" s="306" t="s">
        <v>340</v>
      </c>
      <c r="D189" s="307"/>
      <c r="E189" s="308">
        <v>14.311999999999999</v>
      </c>
      <c r="F189" s="309"/>
      <c r="G189" s="310"/>
      <c r="H189" s="311"/>
      <c r="I189" s="303"/>
      <c r="J189" s="312"/>
      <c r="K189" s="303"/>
      <c r="M189" s="304" t="s">
        <v>340</v>
      </c>
      <c r="O189" s="293"/>
    </row>
    <row r="190" spans="1:80" ht="22.5" x14ac:dyDescent="0.2">
      <c r="A190" s="302"/>
      <c r="B190" s="305"/>
      <c r="C190" s="306" t="s">
        <v>341</v>
      </c>
      <c r="D190" s="307"/>
      <c r="E190" s="308">
        <v>13.407</v>
      </c>
      <c r="F190" s="309"/>
      <c r="G190" s="310"/>
      <c r="H190" s="311"/>
      <c r="I190" s="303"/>
      <c r="J190" s="312"/>
      <c r="K190" s="303"/>
      <c r="M190" s="304" t="s">
        <v>341</v>
      </c>
      <c r="O190" s="293"/>
    </row>
    <row r="191" spans="1:80" ht="22.5" x14ac:dyDescent="0.2">
      <c r="A191" s="294">
        <v>51</v>
      </c>
      <c r="B191" s="295" t="s">
        <v>342</v>
      </c>
      <c r="C191" s="296" t="s">
        <v>343</v>
      </c>
      <c r="D191" s="297" t="s">
        <v>106</v>
      </c>
      <c r="E191" s="298">
        <v>21.87</v>
      </c>
      <c r="F191" s="298">
        <v>0</v>
      </c>
      <c r="G191" s="299">
        <f>E191*F191</f>
        <v>0</v>
      </c>
      <c r="H191" s="300">
        <v>4.9320000000000003E-2</v>
      </c>
      <c r="I191" s="301">
        <f>E191*H191</f>
        <v>1.0786284000000002</v>
      </c>
      <c r="J191" s="300">
        <v>0</v>
      </c>
      <c r="K191" s="301">
        <f>E191*J191</f>
        <v>0</v>
      </c>
      <c r="O191" s="293">
        <v>2</v>
      </c>
      <c r="AA191" s="262">
        <v>1</v>
      </c>
      <c r="AB191" s="262">
        <v>1</v>
      </c>
      <c r="AC191" s="262">
        <v>1</v>
      </c>
      <c r="AZ191" s="262">
        <v>1</v>
      </c>
      <c r="BA191" s="262">
        <f>IF(AZ191=1,G191,0)</f>
        <v>0</v>
      </c>
      <c r="BB191" s="262">
        <f>IF(AZ191=2,G191,0)</f>
        <v>0</v>
      </c>
      <c r="BC191" s="262">
        <f>IF(AZ191=3,G191,0)</f>
        <v>0</v>
      </c>
      <c r="BD191" s="262">
        <f>IF(AZ191=4,G191,0)</f>
        <v>0</v>
      </c>
      <c r="BE191" s="262">
        <f>IF(AZ191=5,G191,0)</f>
        <v>0</v>
      </c>
      <c r="CA191" s="293">
        <v>1</v>
      </c>
      <c r="CB191" s="293">
        <v>1</v>
      </c>
    </row>
    <row r="192" spans="1:80" x14ac:dyDescent="0.2">
      <c r="A192" s="302"/>
      <c r="B192" s="305"/>
      <c r="C192" s="306" t="s">
        <v>344</v>
      </c>
      <c r="D192" s="307"/>
      <c r="E192" s="308">
        <v>10.935</v>
      </c>
      <c r="F192" s="309"/>
      <c r="G192" s="310"/>
      <c r="H192" s="311"/>
      <c r="I192" s="303"/>
      <c r="J192" s="312"/>
      <c r="K192" s="303"/>
      <c r="M192" s="304" t="s">
        <v>344</v>
      </c>
      <c r="O192" s="293"/>
    </row>
    <row r="193" spans="1:80" x14ac:dyDescent="0.2">
      <c r="A193" s="302"/>
      <c r="B193" s="305"/>
      <c r="C193" s="306" t="s">
        <v>345</v>
      </c>
      <c r="D193" s="307"/>
      <c r="E193" s="308">
        <v>10.935</v>
      </c>
      <c r="F193" s="309"/>
      <c r="G193" s="310"/>
      <c r="H193" s="311"/>
      <c r="I193" s="303"/>
      <c r="J193" s="312"/>
      <c r="K193" s="303"/>
      <c r="M193" s="304" t="s">
        <v>345</v>
      </c>
      <c r="O193" s="293"/>
    </row>
    <row r="194" spans="1:80" ht="22.5" x14ac:dyDescent="0.2">
      <c r="A194" s="294">
        <v>52</v>
      </c>
      <c r="B194" s="295" t="s">
        <v>346</v>
      </c>
      <c r="C194" s="296" t="s">
        <v>347</v>
      </c>
      <c r="D194" s="297" t="s">
        <v>106</v>
      </c>
      <c r="E194" s="298">
        <v>51.468000000000004</v>
      </c>
      <c r="F194" s="298">
        <v>0</v>
      </c>
      <c r="G194" s="299">
        <f>E194*F194</f>
        <v>0</v>
      </c>
      <c r="H194" s="300">
        <v>5.3789999999999998E-2</v>
      </c>
      <c r="I194" s="301">
        <f>E194*H194</f>
        <v>2.7684637200000002</v>
      </c>
      <c r="J194" s="300">
        <v>0</v>
      </c>
      <c r="K194" s="301">
        <f>E194*J194</f>
        <v>0</v>
      </c>
      <c r="O194" s="293">
        <v>2</v>
      </c>
      <c r="AA194" s="262">
        <v>1</v>
      </c>
      <c r="AB194" s="262">
        <v>1</v>
      </c>
      <c r="AC194" s="262">
        <v>1</v>
      </c>
      <c r="AZ194" s="262">
        <v>1</v>
      </c>
      <c r="BA194" s="262">
        <f>IF(AZ194=1,G194,0)</f>
        <v>0</v>
      </c>
      <c r="BB194" s="262">
        <f>IF(AZ194=2,G194,0)</f>
        <v>0</v>
      </c>
      <c r="BC194" s="262">
        <f>IF(AZ194=3,G194,0)</f>
        <v>0</v>
      </c>
      <c r="BD194" s="262">
        <f>IF(AZ194=4,G194,0)</f>
        <v>0</v>
      </c>
      <c r="BE194" s="262">
        <f>IF(AZ194=5,G194,0)</f>
        <v>0</v>
      </c>
      <c r="CA194" s="293">
        <v>1</v>
      </c>
      <c r="CB194" s="293">
        <v>1</v>
      </c>
    </row>
    <row r="195" spans="1:80" x14ac:dyDescent="0.2">
      <c r="A195" s="302"/>
      <c r="B195" s="305"/>
      <c r="C195" s="306" t="s">
        <v>348</v>
      </c>
      <c r="D195" s="307"/>
      <c r="E195" s="308">
        <v>5.1029999999999998</v>
      </c>
      <c r="F195" s="309"/>
      <c r="G195" s="310"/>
      <c r="H195" s="311"/>
      <c r="I195" s="303"/>
      <c r="J195" s="312"/>
      <c r="K195" s="303"/>
      <c r="M195" s="304" t="s">
        <v>348</v>
      </c>
      <c r="O195" s="293"/>
    </row>
    <row r="196" spans="1:80" x14ac:dyDescent="0.2">
      <c r="A196" s="302"/>
      <c r="B196" s="305"/>
      <c r="C196" s="306" t="s">
        <v>349</v>
      </c>
      <c r="D196" s="307"/>
      <c r="E196" s="308">
        <v>20.766999999999999</v>
      </c>
      <c r="F196" s="309"/>
      <c r="G196" s="310"/>
      <c r="H196" s="311"/>
      <c r="I196" s="303"/>
      <c r="J196" s="312"/>
      <c r="K196" s="303"/>
      <c r="M196" s="304" t="s">
        <v>349</v>
      </c>
      <c r="O196" s="293"/>
    </row>
    <row r="197" spans="1:80" x14ac:dyDescent="0.2">
      <c r="A197" s="302"/>
      <c r="B197" s="305"/>
      <c r="C197" s="306" t="s">
        <v>350</v>
      </c>
      <c r="D197" s="307"/>
      <c r="E197" s="308">
        <v>21.297999999999998</v>
      </c>
      <c r="F197" s="309"/>
      <c r="G197" s="310"/>
      <c r="H197" s="311"/>
      <c r="I197" s="303"/>
      <c r="J197" s="312"/>
      <c r="K197" s="303"/>
      <c r="M197" s="304" t="s">
        <v>350</v>
      </c>
      <c r="O197" s="293"/>
    </row>
    <row r="198" spans="1:80" x14ac:dyDescent="0.2">
      <c r="A198" s="302"/>
      <c r="B198" s="305"/>
      <c r="C198" s="306" t="s">
        <v>351</v>
      </c>
      <c r="D198" s="307"/>
      <c r="E198" s="308">
        <v>4.3</v>
      </c>
      <c r="F198" s="309"/>
      <c r="G198" s="310"/>
      <c r="H198" s="311"/>
      <c r="I198" s="303"/>
      <c r="J198" s="312"/>
      <c r="K198" s="303"/>
      <c r="M198" s="304" t="s">
        <v>351</v>
      </c>
      <c r="O198" s="293"/>
    </row>
    <row r="199" spans="1:80" ht="22.5" x14ac:dyDescent="0.2">
      <c r="A199" s="294">
        <v>53</v>
      </c>
      <c r="B199" s="295" t="s">
        <v>352</v>
      </c>
      <c r="C199" s="296" t="s">
        <v>353</v>
      </c>
      <c r="D199" s="297" t="s">
        <v>106</v>
      </c>
      <c r="E199" s="298">
        <v>12.817500000000001</v>
      </c>
      <c r="F199" s="298">
        <v>0</v>
      </c>
      <c r="G199" s="299">
        <f>E199*F199</f>
        <v>0</v>
      </c>
      <c r="H199" s="300">
        <v>5.3429999999999998E-2</v>
      </c>
      <c r="I199" s="301">
        <f>E199*H199</f>
        <v>0.68483902500000005</v>
      </c>
      <c r="J199" s="300">
        <v>0</v>
      </c>
      <c r="K199" s="301">
        <f>E199*J199</f>
        <v>0</v>
      </c>
      <c r="O199" s="293">
        <v>2</v>
      </c>
      <c r="AA199" s="262">
        <v>1</v>
      </c>
      <c r="AB199" s="262">
        <v>1</v>
      </c>
      <c r="AC199" s="262">
        <v>1</v>
      </c>
      <c r="AZ199" s="262">
        <v>1</v>
      </c>
      <c r="BA199" s="262">
        <f>IF(AZ199=1,G199,0)</f>
        <v>0</v>
      </c>
      <c r="BB199" s="262">
        <f>IF(AZ199=2,G199,0)</f>
        <v>0</v>
      </c>
      <c r="BC199" s="262">
        <f>IF(AZ199=3,G199,0)</f>
        <v>0</v>
      </c>
      <c r="BD199" s="262">
        <f>IF(AZ199=4,G199,0)</f>
        <v>0</v>
      </c>
      <c r="BE199" s="262">
        <f>IF(AZ199=5,G199,0)</f>
        <v>0</v>
      </c>
      <c r="CA199" s="293">
        <v>1</v>
      </c>
      <c r="CB199" s="293">
        <v>1</v>
      </c>
    </row>
    <row r="200" spans="1:80" x14ac:dyDescent="0.2">
      <c r="A200" s="302"/>
      <c r="B200" s="305"/>
      <c r="C200" s="306" t="s">
        <v>354</v>
      </c>
      <c r="D200" s="307"/>
      <c r="E200" s="308">
        <v>7.4385000000000003</v>
      </c>
      <c r="F200" s="309"/>
      <c r="G200" s="310"/>
      <c r="H200" s="311"/>
      <c r="I200" s="303"/>
      <c r="J200" s="312"/>
      <c r="K200" s="303"/>
      <c r="M200" s="304" t="s">
        <v>354</v>
      </c>
      <c r="O200" s="293"/>
    </row>
    <row r="201" spans="1:80" x14ac:dyDescent="0.2">
      <c r="A201" s="302"/>
      <c r="B201" s="305"/>
      <c r="C201" s="306" t="s">
        <v>355</v>
      </c>
      <c r="D201" s="307"/>
      <c r="E201" s="308">
        <v>5.3789999999999996</v>
      </c>
      <c r="F201" s="309"/>
      <c r="G201" s="310"/>
      <c r="H201" s="311"/>
      <c r="I201" s="303"/>
      <c r="J201" s="312"/>
      <c r="K201" s="303"/>
      <c r="M201" s="304" t="s">
        <v>355</v>
      </c>
      <c r="O201" s="293"/>
    </row>
    <row r="202" spans="1:80" ht="22.5" x14ac:dyDescent="0.2">
      <c r="A202" s="294">
        <v>54</v>
      </c>
      <c r="B202" s="295" t="s">
        <v>356</v>
      </c>
      <c r="C202" s="296" t="s">
        <v>357</v>
      </c>
      <c r="D202" s="297" t="s">
        <v>106</v>
      </c>
      <c r="E202" s="298">
        <v>14.076000000000001</v>
      </c>
      <c r="F202" s="298">
        <v>0</v>
      </c>
      <c r="G202" s="299">
        <f>E202*F202</f>
        <v>0</v>
      </c>
      <c r="H202" s="300">
        <v>5.2109999999999997E-2</v>
      </c>
      <c r="I202" s="301">
        <f>E202*H202</f>
        <v>0.73350035999999996</v>
      </c>
      <c r="J202" s="300">
        <v>0</v>
      </c>
      <c r="K202" s="301">
        <f>E202*J202</f>
        <v>0</v>
      </c>
      <c r="O202" s="293">
        <v>2</v>
      </c>
      <c r="AA202" s="262">
        <v>1</v>
      </c>
      <c r="AB202" s="262">
        <v>1</v>
      </c>
      <c r="AC202" s="262">
        <v>1</v>
      </c>
      <c r="AZ202" s="262">
        <v>1</v>
      </c>
      <c r="BA202" s="262">
        <f>IF(AZ202=1,G202,0)</f>
        <v>0</v>
      </c>
      <c r="BB202" s="262">
        <f>IF(AZ202=2,G202,0)</f>
        <v>0</v>
      </c>
      <c r="BC202" s="262">
        <f>IF(AZ202=3,G202,0)</f>
        <v>0</v>
      </c>
      <c r="BD202" s="262">
        <f>IF(AZ202=4,G202,0)</f>
        <v>0</v>
      </c>
      <c r="BE202" s="262">
        <f>IF(AZ202=5,G202,0)</f>
        <v>0</v>
      </c>
      <c r="CA202" s="293">
        <v>1</v>
      </c>
      <c r="CB202" s="293">
        <v>1</v>
      </c>
    </row>
    <row r="203" spans="1:80" x14ac:dyDescent="0.2">
      <c r="A203" s="302"/>
      <c r="B203" s="305"/>
      <c r="C203" s="306" t="s">
        <v>358</v>
      </c>
      <c r="D203" s="307"/>
      <c r="E203" s="308">
        <v>14.076000000000001</v>
      </c>
      <c r="F203" s="309"/>
      <c r="G203" s="310"/>
      <c r="H203" s="311"/>
      <c r="I203" s="303"/>
      <c r="J203" s="312"/>
      <c r="K203" s="303"/>
      <c r="M203" s="304" t="s">
        <v>358</v>
      </c>
      <c r="O203" s="293"/>
    </row>
    <row r="204" spans="1:80" ht="22.5" x14ac:dyDescent="0.2">
      <c r="A204" s="294">
        <v>55</v>
      </c>
      <c r="B204" s="295" t="s">
        <v>359</v>
      </c>
      <c r="C204" s="296" t="s">
        <v>360</v>
      </c>
      <c r="D204" s="297" t="s">
        <v>106</v>
      </c>
      <c r="E204" s="298">
        <v>22.895</v>
      </c>
      <c r="F204" s="298">
        <v>0</v>
      </c>
      <c r="G204" s="299">
        <f>E204*F204</f>
        <v>0</v>
      </c>
      <c r="H204" s="300">
        <v>5.7489999999999999E-2</v>
      </c>
      <c r="I204" s="301">
        <f>E204*H204</f>
        <v>1.31623355</v>
      </c>
      <c r="J204" s="300">
        <v>0</v>
      </c>
      <c r="K204" s="301">
        <f>E204*J204</f>
        <v>0</v>
      </c>
      <c r="O204" s="293">
        <v>2</v>
      </c>
      <c r="AA204" s="262">
        <v>1</v>
      </c>
      <c r="AB204" s="262">
        <v>1</v>
      </c>
      <c r="AC204" s="262">
        <v>1</v>
      </c>
      <c r="AZ204" s="262">
        <v>1</v>
      </c>
      <c r="BA204" s="262">
        <f>IF(AZ204=1,G204,0)</f>
        <v>0</v>
      </c>
      <c r="BB204" s="262">
        <f>IF(AZ204=2,G204,0)</f>
        <v>0</v>
      </c>
      <c r="BC204" s="262">
        <f>IF(AZ204=3,G204,0)</f>
        <v>0</v>
      </c>
      <c r="BD204" s="262">
        <f>IF(AZ204=4,G204,0)</f>
        <v>0</v>
      </c>
      <c r="BE204" s="262">
        <f>IF(AZ204=5,G204,0)</f>
        <v>0</v>
      </c>
      <c r="CA204" s="293">
        <v>1</v>
      </c>
      <c r="CB204" s="293">
        <v>1</v>
      </c>
    </row>
    <row r="205" spans="1:80" x14ac:dyDescent="0.2">
      <c r="A205" s="302"/>
      <c r="B205" s="305"/>
      <c r="C205" s="306" t="s">
        <v>345</v>
      </c>
      <c r="D205" s="307"/>
      <c r="E205" s="308">
        <v>10.935</v>
      </c>
      <c r="F205" s="309"/>
      <c r="G205" s="310"/>
      <c r="H205" s="311"/>
      <c r="I205" s="303"/>
      <c r="J205" s="312"/>
      <c r="K205" s="303"/>
      <c r="M205" s="304" t="s">
        <v>345</v>
      </c>
      <c r="O205" s="293"/>
    </row>
    <row r="206" spans="1:80" x14ac:dyDescent="0.2">
      <c r="A206" s="302"/>
      <c r="B206" s="305"/>
      <c r="C206" s="306" t="s">
        <v>361</v>
      </c>
      <c r="D206" s="307"/>
      <c r="E206" s="308">
        <v>11.96</v>
      </c>
      <c r="F206" s="309"/>
      <c r="G206" s="310"/>
      <c r="H206" s="311"/>
      <c r="I206" s="303"/>
      <c r="J206" s="312"/>
      <c r="K206" s="303"/>
      <c r="M206" s="304" t="s">
        <v>361</v>
      </c>
      <c r="O206" s="293"/>
    </row>
    <row r="207" spans="1:80" ht="22.5" x14ac:dyDescent="0.2">
      <c r="A207" s="294">
        <v>56</v>
      </c>
      <c r="B207" s="295" t="s">
        <v>362</v>
      </c>
      <c r="C207" s="296" t="s">
        <v>363</v>
      </c>
      <c r="D207" s="297" t="s">
        <v>106</v>
      </c>
      <c r="E207" s="298">
        <v>4.83</v>
      </c>
      <c r="F207" s="298">
        <v>0</v>
      </c>
      <c r="G207" s="299">
        <f>E207*F207</f>
        <v>0</v>
      </c>
      <c r="H207" s="300">
        <v>6.3600000000000004E-2</v>
      </c>
      <c r="I207" s="301">
        <f>E207*H207</f>
        <v>0.30718800000000002</v>
      </c>
      <c r="J207" s="300">
        <v>0</v>
      </c>
      <c r="K207" s="301">
        <f>E207*J207</f>
        <v>0</v>
      </c>
      <c r="O207" s="293">
        <v>2</v>
      </c>
      <c r="AA207" s="262">
        <v>1</v>
      </c>
      <c r="AB207" s="262">
        <v>1</v>
      </c>
      <c r="AC207" s="262">
        <v>1</v>
      </c>
      <c r="AZ207" s="262">
        <v>1</v>
      </c>
      <c r="BA207" s="262">
        <f>IF(AZ207=1,G207,0)</f>
        <v>0</v>
      </c>
      <c r="BB207" s="262">
        <f>IF(AZ207=2,G207,0)</f>
        <v>0</v>
      </c>
      <c r="BC207" s="262">
        <f>IF(AZ207=3,G207,0)</f>
        <v>0</v>
      </c>
      <c r="BD207" s="262">
        <f>IF(AZ207=4,G207,0)</f>
        <v>0</v>
      </c>
      <c r="BE207" s="262">
        <f>IF(AZ207=5,G207,0)</f>
        <v>0</v>
      </c>
      <c r="CA207" s="293">
        <v>1</v>
      </c>
      <c r="CB207" s="293">
        <v>1</v>
      </c>
    </row>
    <row r="208" spans="1:80" x14ac:dyDescent="0.2">
      <c r="A208" s="302"/>
      <c r="B208" s="305"/>
      <c r="C208" s="306" t="s">
        <v>364</v>
      </c>
      <c r="D208" s="307"/>
      <c r="E208" s="308">
        <v>4.83</v>
      </c>
      <c r="F208" s="309"/>
      <c r="G208" s="310"/>
      <c r="H208" s="311"/>
      <c r="I208" s="303"/>
      <c r="J208" s="312"/>
      <c r="K208" s="303"/>
      <c r="M208" s="304" t="s">
        <v>364</v>
      </c>
      <c r="O208" s="293"/>
    </row>
    <row r="209" spans="1:80" ht="22.5" x14ac:dyDescent="0.2">
      <c r="A209" s="294">
        <v>57</v>
      </c>
      <c r="B209" s="295" t="s">
        <v>365</v>
      </c>
      <c r="C209" s="296" t="s">
        <v>366</v>
      </c>
      <c r="D209" s="297" t="s">
        <v>106</v>
      </c>
      <c r="E209" s="298">
        <v>4.1399999999999997</v>
      </c>
      <c r="F209" s="298">
        <v>0</v>
      </c>
      <c r="G209" s="299">
        <f>E209*F209</f>
        <v>0</v>
      </c>
      <c r="H209" s="300">
        <v>6.3600000000000004E-2</v>
      </c>
      <c r="I209" s="301">
        <f>E209*H209</f>
        <v>0.26330399999999998</v>
      </c>
      <c r="J209" s="300">
        <v>0</v>
      </c>
      <c r="K209" s="301">
        <f>E209*J209</f>
        <v>0</v>
      </c>
      <c r="O209" s="293">
        <v>2</v>
      </c>
      <c r="AA209" s="262">
        <v>1</v>
      </c>
      <c r="AB209" s="262">
        <v>1</v>
      </c>
      <c r="AC209" s="262">
        <v>1</v>
      </c>
      <c r="AZ209" s="262">
        <v>1</v>
      </c>
      <c r="BA209" s="262">
        <f>IF(AZ209=1,G209,0)</f>
        <v>0</v>
      </c>
      <c r="BB209" s="262">
        <f>IF(AZ209=2,G209,0)</f>
        <v>0</v>
      </c>
      <c r="BC209" s="262">
        <f>IF(AZ209=3,G209,0)</f>
        <v>0</v>
      </c>
      <c r="BD209" s="262">
        <f>IF(AZ209=4,G209,0)</f>
        <v>0</v>
      </c>
      <c r="BE209" s="262">
        <f>IF(AZ209=5,G209,0)</f>
        <v>0</v>
      </c>
      <c r="CA209" s="293">
        <v>1</v>
      </c>
      <c r="CB209" s="293">
        <v>1</v>
      </c>
    </row>
    <row r="210" spans="1:80" x14ac:dyDescent="0.2">
      <c r="A210" s="302"/>
      <c r="B210" s="305"/>
      <c r="C210" s="306" t="s">
        <v>367</v>
      </c>
      <c r="D210" s="307"/>
      <c r="E210" s="308">
        <v>4.1399999999999997</v>
      </c>
      <c r="F210" s="309"/>
      <c r="G210" s="310"/>
      <c r="H210" s="311"/>
      <c r="I210" s="303"/>
      <c r="J210" s="312"/>
      <c r="K210" s="303"/>
      <c r="M210" s="304" t="s">
        <v>367</v>
      </c>
      <c r="O210" s="293"/>
    </row>
    <row r="211" spans="1:80" ht="22.5" x14ac:dyDescent="0.2">
      <c r="A211" s="294">
        <v>58</v>
      </c>
      <c r="B211" s="295" t="s">
        <v>368</v>
      </c>
      <c r="C211" s="296" t="s">
        <v>369</v>
      </c>
      <c r="D211" s="297" t="s">
        <v>106</v>
      </c>
      <c r="E211" s="298">
        <v>10.25</v>
      </c>
      <c r="F211" s="298">
        <v>0</v>
      </c>
      <c r="G211" s="299">
        <f>E211*F211</f>
        <v>0</v>
      </c>
      <c r="H211" s="300">
        <v>5.9729999999999998E-2</v>
      </c>
      <c r="I211" s="301">
        <f>E211*H211</f>
        <v>0.61223249999999996</v>
      </c>
      <c r="J211" s="300">
        <v>0</v>
      </c>
      <c r="K211" s="301">
        <f>E211*J211</f>
        <v>0</v>
      </c>
      <c r="O211" s="293">
        <v>2</v>
      </c>
      <c r="AA211" s="262">
        <v>1</v>
      </c>
      <c r="AB211" s="262">
        <v>1</v>
      </c>
      <c r="AC211" s="262">
        <v>1</v>
      </c>
      <c r="AZ211" s="262">
        <v>1</v>
      </c>
      <c r="BA211" s="262">
        <f>IF(AZ211=1,G211,0)</f>
        <v>0</v>
      </c>
      <c r="BB211" s="262">
        <f>IF(AZ211=2,G211,0)</f>
        <v>0</v>
      </c>
      <c r="BC211" s="262">
        <f>IF(AZ211=3,G211,0)</f>
        <v>0</v>
      </c>
      <c r="BD211" s="262">
        <f>IF(AZ211=4,G211,0)</f>
        <v>0</v>
      </c>
      <c r="BE211" s="262">
        <f>IF(AZ211=5,G211,0)</f>
        <v>0</v>
      </c>
      <c r="CA211" s="293">
        <v>1</v>
      </c>
      <c r="CB211" s="293">
        <v>1</v>
      </c>
    </row>
    <row r="212" spans="1:80" x14ac:dyDescent="0.2">
      <c r="A212" s="302"/>
      <c r="B212" s="305"/>
      <c r="C212" s="306" t="s">
        <v>370</v>
      </c>
      <c r="D212" s="307"/>
      <c r="E212" s="308">
        <v>10.25</v>
      </c>
      <c r="F212" s="309"/>
      <c r="G212" s="310"/>
      <c r="H212" s="311"/>
      <c r="I212" s="303"/>
      <c r="J212" s="312"/>
      <c r="K212" s="303"/>
      <c r="M212" s="304" t="s">
        <v>370</v>
      </c>
      <c r="O212" s="293"/>
    </row>
    <row r="213" spans="1:80" ht="22.5" x14ac:dyDescent="0.2">
      <c r="A213" s="294">
        <v>59</v>
      </c>
      <c r="B213" s="295" t="s">
        <v>371</v>
      </c>
      <c r="C213" s="296" t="s">
        <v>372</v>
      </c>
      <c r="D213" s="297" t="s">
        <v>106</v>
      </c>
      <c r="E213" s="298">
        <v>58.326000000000001</v>
      </c>
      <c r="F213" s="298">
        <v>0</v>
      </c>
      <c r="G213" s="299">
        <f>E213*F213</f>
        <v>0</v>
      </c>
      <c r="H213" s="300">
        <v>0</v>
      </c>
      <c r="I213" s="301">
        <f>E213*H213</f>
        <v>0</v>
      </c>
      <c r="J213" s="300">
        <v>0</v>
      </c>
      <c r="K213" s="301">
        <f>E213*J213</f>
        <v>0</v>
      </c>
      <c r="O213" s="293">
        <v>2</v>
      </c>
      <c r="AA213" s="262">
        <v>1</v>
      </c>
      <c r="AB213" s="262">
        <v>1</v>
      </c>
      <c r="AC213" s="262">
        <v>1</v>
      </c>
      <c r="AZ213" s="262">
        <v>1</v>
      </c>
      <c r="BA213" s="262">
        <f>IF(AZ213=1,G213,0)</f>
        <v>0</v>
      </c>
      <c r="BB213" s="262">
        <f>IF(AZ213=2,G213,0)</f>
        <v>0</v>
      </c>
      <c r="BC213" s="262">
        <f>IF(AZ213=3,G213,0)</f>
        <v>0</v>
      </c>
      <c r="BD213" s="262">
        <f>IF(AZ213=4,G213,0)</f>
        <v>0</v>
      </c>
      <c r="BE213" s="262">
        <f>IF(AZ213=5,G213,0)</f>
        <v>0</v>
      </c>
      <c r="CA213" s="293">
        <v>1</v>
      </c>
      <c r="CB213" s="293">
        <v>1</v>
      </c>
    </row>
    <row r="214" spans="1:80" x14ac:dyDescent="0.2">
      <c r="A214" s="302"/>
      <c r="B214" s="305"/>
      <c r="C214" s="306" t="s">
        <v>373</v>
      </c>
      <c r="D214" s="307"/>
      <c r="E214" s="308">
        <v>7.9649999999999999</v>
      </c>
      <c r="F214" s="309"/>
      <c r="G214" s="310"/>
      <c r="H214" s="311"/>
      <c r="I214" s="303"/>
      <c r="J214" s="312"/>
      <c r="K214" s="303"/>
      <c r="M214" s="304" t="s">
        <v>373</v>
      </c>
      <c r="O214" s="293"/>
    </row>
    <row r="215" spans="1:80" x14ac:dyDescent="0.2">
      <c r="A215" s="302"/>
      <c r="B215" s="305"/>
      <c r="C215" s="306" t="s">
        <v>374</v>
      </c>
      <c r="D215" s="307"/>
      <c r="E215" s="308">
        <v>19.556000000000001</v>
      </c>
      <c r="F215" s="309"/>
      <c r="G215" s="310"/>
      <c r="H215" s="311"/>
      <c r="I215" s="303"/>
      <c r="J215" s="312"/>
      <c r="K215" s="303"/>
      <c r="M215" s="304" t="s">
        <v>374</v>
      </c>
      <c r="O215" s="293"/>
    </row>
    <row r="216" spans="1:80" x14ac:dyDescent="0.2">
      <c r="A216" s="302"/>
      <c r="B216" s="305"/>
      <c r="C216" s="306" t="s">
        <v>375</v>
      </c>
      <c r="D216" s="307"/>
      <c r="E216" s="308">
        <v>20.509</v>
      </c>
      <c r="F216" s="309"/>
      <c r="G216" s="310"/>
      <c r="H216" s="311"/>
      <c r="I216" s="303"/>
      <c r="J216" s="312"/>
      <c r="K216" s="303"/>
      <c r="M216" s="304" t="s">
        <v>375</v>
      </c>
      <c r="O216" s="293"/>
    </row>
    <row r="217" spans="1:80" x14ac:dyDescent="0.2">
      <c r="A217" s="302"/>
      <c r="B217" s="305"/>
      <c r="C217" s="306" t="s">
        <v>376</v>
      </c>
      <c r="D217" s="307"/>
      <c r="E217" s="308">
        <v>10.295999999999999</v>
      </c>
      <c r="F217" s="309"/>
      <c r="G217" s="310"/>
      <c r="H217" s="311"/>
      <c r="I217" s="303"/>
      <c r="J217" s="312"/>
      <c r="K217" s="303"/>
      <c r="M217" s="304" t="s">
        <v>376</v>
      </c>
      <c r="O217" s="293"/>
    </row>
    <row r="218" spans="1:80" ht="22.5" x14ac:dyDescent="0.2">
      <c r="A218" s="294">
        <v>60</v>
      </c>
      <c r="B218" s="295" t="s">
        <v>377</v>
      </c>
      <c r="C218" s="296" t="s">
        <v>378</v>
      </c>
      <c r="D218" s="297" t="s">
        <v>106</v>
      </c>
      <c r="E218" s="298">
        <v>163.30000000000001</v>
      </c>
      <c r="F218" s="298">
        <v>0</v>
      </c>
      <c r="G218" s="299">
        <f>E218*F218</f>
        <v>0</v>
      </c>
      <c r="H218" s="300">
        <v>2.5909999999999999E-2</v>
      </c>
      <c r="I218" s="301">
        <f>E218*H218</f>
        <v>4.2311030000000001</v>
      </c>
      <c r="J218" s="300">
        <v>0</v>
      </c>
      <c r="K218" s="301">
        <f>E218*J218</f>
        <v>0</v>
      </c>
      <c r="O218" s="293">
        <v>2</v>
      </c>
      <c r="AA218" s="262">
        <v>1</v>
      </c>
      <c r="AB218" s="262">
        <v>1</v>
      </c>
      <c r="AC218" s="262">
        <v>1</v>
      </c>
      <c r="AZ218" s="262">
        <v>1</v>
      </c>
      <c r="BA218" s="262">
        <f>IF(AZ218=1,G218,0)</f>
        <v>0</v>
      </c>
      <c r="BB218" s="262">
        <f>IF(AZ218=2,G218,0)</f>
        <v>0</v>
      </c>
      <c r="BC218" s="262">
        <f>IF(AZ218=3,G218,0)</f>
        <v>0</v>
      </c>
      <c r="BD218" s="262">
        <f>IF(AZ218=4,G218,0)</f>
        <v>0</v>
      </c>
      <c r="BE218" s="262">
        <f>IF(AZ218=5,G218,0)</f>
        <v>0</v>
      </c>
      <c r="CA218" s="293">
        <v>1</v>
      </c>
      <c r="CB218" s="293">
        <v>1</v>
      </c>
    </row>
    <row r="219" spans="1:80" x14ac:dyDescent="0.2">
      <c r="A219" s="302"/>
      <c r="B219" s="305"/>
      <c r="C219" s="306" t="s">
        <v>379</v>
      </c>
      <c r="D219" s="307"/>
      <c r="E219" s="308">
        <v>83.1</v>
      </c>
      <c r="F219" s="309"/>
      <c r="G219" s="310"/>
      <c r="H219" s="311"/>
      <c r="I219" s="303"/>
      <c r="J219" s="312"/>
      <c r="K219" s="303"/>
      <c r="M219" s="304" t="s">
        <v>379</v>
      </c>
      <c r="O219" s="293"/>
    </row>
    <row r="220" spans="1:80" x14ac:dyDescent="0.2">
      <c r="A220" s="302"/>
      <c r="B220" s="305"/>
      <c r="C220" s="306" t="s">
        <v>380</v>
      </c>
      <c r="D220" s="307"/>
      <c r="E220" s="308">
        <v>43.3</v>
      </c>
      <c r="F220" s="309"/>
      <c r="G220" s="310"/>
      <c r="H220" s="311"/>
      <c r="I220" s="303"/>
      <c r="J220" s="312"/>
      <c r="K220" s="303"/>
      <c r="M220" s="304" t="s">
        <v>380</v>
      </c>
      <c r="O220" s="293"/>
    </row>
    <row r="221" spans="1:80" x14ac:dyDescent="0.2">
      <c r="A221" s="302"/>
      <c r="B221" s="305"/>
      <c r="C221" s="306" t="s">
        <v>381</v>
      </c>
      <c r="D221" s="307"/>
      <c r="E221" s="308">
        <v>36.9</v>
      </c>
      <c r="F221" s="309"/>
      <c r="G221" s="310"/>
      <c r="H221" s="311"/>
      <c r="I221" s="303"/>
      <c r="J221" s="312"/>
      <c r="K221" s="303"/>
      <c r="M221" s="304" t="s">
        <v>381</v>
      </c>
      <c r="O221" s="293"/>
    </row>
    <row r="222" spans="1:80" ht="22.5" x14ac:dyDescent="0.2">
      <c r="A222" s="294">
        <v>61</v>
      </c>
      <c r="B222" s="295" t="s">
        <v>382</v>
      </c>
      <c r="C222" s="296" t="s">
        <v>383</v>
      </c>
      <c r="D222" s="297" t="s">
        <v>106</v>
      </c>
      <c r="E222" s="298">
        <v>67.5</v>
      </c>
      <c r="F222" s="298">
        <v>0</v>
      </c>
      <c r="G222" s="299">
        <f>E222*F222</f>
        <v>0</v>
      </c>
      <c r="H222" s="300">
        <v>2.7480000000000001E-2</v>
      </c>
      <c r="I222" s="301">
        <f>E222*H222</f>
        <v>1.8549</v>
      </c>
      <c r="J222" s="300">
        <v>0</v>
      </c>
      <c r="K222" s="301">
        <f>E222*J222</f>
        <v>0</v>
      </c>
      <c r="O222" s="293">
        <v>2</v>
      </c>
      <c r="AA222" s="262">
        <v>1</v>
      </c>
      <c r="AB222" s="262">
        <v>1</v>
      </c>
      <c r="AC222" s="262">
        <v>1</v>
      </c>
      <c r="AZ222" s="262">
        <v>1</v>
      </c>
      <c r="BA222" s="262">
        <f>IF(AZ222=1,G222,0)</f>
        <v>0</v>
      </c>
      <c r="BB222" s="262">
        <f>IF(AZ222=2,G222,0)</f>
        <v>0</v>
      </c>
      <c r="BC222" s="262">
        <f>IF(AZ222=3,G222,0)</f>
        <v>0</v>
      </c>
      <c r="BD222" s="262">
        <f>IF(AZ222=4,G222,0)</f>
        <v>0</v>
      </c>
      <c r="BE222" s="262">
        <f>IF(AZ222=5,G222,0)</f>
        <v>0</v>
      </c>
      <c r="CA222" s="293">
        <v>1</v>
      </c>
      <c r="CB222" s="293">
        <v>1</v>
      </c>
    </row>
    <row r="223" spans="1:80" x14ac:dyDescent="0.2">
      <c r="A223" s="302"/>
      <c r="B223" s="305"/>
      <c r="C223" s="306" t="s">
        <v>384</v>
      </c>
      <c r="D223" s="307"/>
      <c r="E223" s="308">
        <v>67.5</v>
      </c>
      <c r="F223" s="309"/>
      <c r="G223" s="310"/>
      <c r="H223" s="311"/>
      <c r="I223" s="303"/>
      <c r="J223" s="312"/>
      <c r="K223" s="303"/>
      <c r="M223" s="304" t="s">
        <v>384</v>
      </c>
      <c r="O223" s="293"/>
    </row>
    <row r="224" spans="1:80" ht="22.5" x14ac:dyDescent="0.2">
      <c r="A224" s="294">
        <v>62</v>
      </c>
      <c r="B224" s="295" t="s">
        <v>385</v>
      </c>
      <c r="C224" s="296" t="s">
        <v>386</v>
      </c>
      <c r="D224" s="297" t="s">
        <v>106</v>
      </c>
      <c r="E224" s="298">
        <v>14.8</v>
      </c>
      <c r="F224" s="298">
        <v>0</v>
      </c>
      <c r="G224" s="299">
        <f>E224*F224</f>
        <v>0</v>
      </c>
      <c r="H224" s="300">
        <v>2.5909999999999999E-2</v>
      </c>
      <c r="I224" s="301">
        <f>E224*H224</f>
        <v>0.38346800000000003</v>
      </c>
      <c r="J224" s="300">
        <v>0</v>
      </c>
      <c r="K224" s="301">
        <f>E224*J224</f>
        <v>0</v>
      </c>
      <c r="O224" s="293">
        <v>2</v>
      </c>
      <c r="AA224" s="262">
        <v>1</v>
      </c>
      <c r="AB224" s="262">
        <v>1</v>
      </c>
      <c r="AC224" s="262">
        <v>1</v>
      </c>
      <c r="AZ224" s="262">
        <v>1</v>
      </c>
      <c r="BA224" s="262">
        <f>IF(AZ224=1,G224,0)</f>
        <v>0</v>
      </c>
      <c r="BB224" s="262">
        <f>IF(AZ224=2,G224,0)</f>
        <v>0</v>
      </c>
      <c r="BC224" s="262">
        <f>IF(AZ224=3,G224,0)</f>
        <v>0</v>
      </c>
      <c r="BD224" s="262">
        <f>IF(AZ224=4,G224,0)</f>
        <v>0</v>
      </c>
      <c r="BE224" s="262">
        <f>IF(AZ224=5,G224,0)</f>
        <v>0</v>
      </c>
      <c r="CA224" s="293">
        <v>1</v>
      </c>
      <c r="CB224" s="293">
        <v>1</v>
      </c>
    </row>
    <row r="225" spans="1:80" x14ac:dyDescent="0.2">
      <c r="A225" s="302"/>
      <c r="B225" s="305"/>
      <c r="C225" s="306" t="s">
        <v>387</v>
      </c>
      <c r="D225" s="307"/>
      <c r="E225" s="308">
        <v>5.8</v>
      </c>
      <c r="F225" s="309"/>
      <c r="G225" s="310"/>
      <c r="H225" s="311"/>
      <c r="I225" s="303"/>
      <c r="J225" s="312"/>
      <c r="K225" s="303"/>
      <c r="M225" s="304" t="s">
        <v>387</v>
      </c>
      <c r="O225" s="293"/>
    </row>
    <row r="226" spans="1:80" x14ac:dyDescent="0.2">
      <c r="A226" s="302"/>
      <c r="B226" s="305"/>
      <c r="C226" s="306" t="s">
        <v>388</v>
      </c>
      <c r="D226" s="307"/>
      <c r="E226" s="308">
        <v>3.9</v>
      </c>
      <c r="F226" s="309"/>
      <c r="G226" s="310"/>
      <c r="H226" s="311"/>
      <c r="I226" s="303"/>
      <c r="J226" s="312"/>
      <c r="K226" s="303"/>
      <c r="M226" s="304" t="s">
        <v>388</v>
      </c>
      <c r="O226" s="293"/>
    </row>
    <row r="227" spans="1:80" x14ac:dyDescent="0.2">
      <c r="A227" s="302"/>
      <c r="B227" s="305"/>
      <c r="C227" s="306" t="s">
        <v>389</v>
      </c>
      <c r="D227" s="307"/>
      <c r="E227" s="308">
        <v>5.0999999999999996</v>
      </c>
      <c r="F227" s="309"/>
      <c r="G227" s="310"/>
      <c r="H227" s="311"/>
      <c r="I227" s="303"/>
      <c r="J227" s="312"/>
      <c r="K227" s="303"/>
      <c r="M227" s="304" t="s">
        <v>389</v>
      </c>
      <c r="O227" s="293"/>
    </row>
    <row r="228" spans="1:80" x14ac:dyDescent="0.2">
      <c r="A228" s="294">
        <v>63</v>
      </c>
      <c r="B228" s="295" t="s">
        <v>390</v>
      </c>
      <c r="C228" s="296" t="s">
        <v>391</v>
      </c>
      <c r="D228" s="297" t="s">
        <v>106</v>
      </c>
      <c r="E228" s="298">
        <v>28.030999999999999</v>
      </c>
      <c r="F228" s="298">
        <v>0</v>
      </c>
      <c r="G228" s="299">
        <f>E228*F228</f>
        <v>0</v>
      </c>
      <c r="H228" s="300">
        <v>1.274E-2</v>
      </c>
      <c r="I228" s="301">
        <f>E228*H228</f>
        <v>0.35711493999999999</v>
      </c>
      <c r="J228" s="300">
        <v>0</v>
      </c>
      <c r="K228" s="301">
        <f>E228*J228</f>
        <v>0</v>
      </c>
      <c r="O228" s="293">
        <v>2</v>
      </c>
      <c r="AA228" s="262">
        <v>1</v>
      </c>
      <c r="AB228" s="262">
        <v>1</v>
      </c>
      <c r="AC228" s="262">
        <v>1</v>
      </c>
      <c r="AZ228" s="262">
        <v>1</v>
      </c>
      <c r="BA228" s="262">
        <f>IF(AZ228=1,G228,0)</f>
        <v>0</v>
      </c>
      <c r="BB228" s="262">
        <f>IF(AZ228=2,G228,0)</f>
        <v>0</v>
      </c>
      <c r="BC228" s="262">
        <f>IF(AZ228=3,G228,0)</f>
        <v>0</v>
      </c>
      <c r="BD228" s="262">
        <f>IF(AZ228=4,G228,0)</f>
        <v>0</v>
      </c>
      <c r="BE228" s="262">
        <f>IF(AZ228=5,G228,0)</f>
        <v>0</v>
      </c>
      <c r="CA228" s="293">
        <v>1</v>
      </c>
      <c r="CB228" s="293">
        <v>1</v>
      </c>
    </row>
    <row r="229" spans="1:80" ht="22.5" x14ac:dyDescent="0.2">
      <c r="A229" s="302"/>
      <c r="B229" s="305"/>
      <c r="C229" s="306" t="s">
        <v>392</v>
      </c>
      <c r="D229" s="307"/>
      <c r="E229" s="308">
        <v>14.61</v>
      </c>
      <c r="F229" s="309"/>
      <c r="G229" s="310"/>
      <c r="H229" s="311"/>
      <c r="I229" s="303"/>
      <c r="J229" s="312"/>
      <c r="K229" s="303"/>
      <c r="M229" s="304" t="s">
        <v>392</v>
      </c>
      <c r="O229" s="293"/>
    </row>
    <row r="230" spans="1:80" x14ac:dyDescent="0.2">
      <c r="A230" s="302"/>
      <c r="B230" s="305"/>
      <c r="C230" s="306" t="s">
        <v>393</v>
      </c>
      <c r="D230" s="307"/>
      <c r="E230" s="308">
        <v>4.1580000000000004</v>
      </c>
      <c r="F230" s="309"/>
      <c r="G230" s="310"/>
      <c r="H230" s="311"/>
      <c r="I230" s="303"/>
      <c r="J230" s="312"/>
      <c r="K230" s="303"/>
      <c r="M230" s="304" t="s">
        <v>393</v>
      </c>
      <c r="O230" s="293"/>
    </row>
    <row r="231" spans="1:80" x14ac:dyDescent="0.2">
      <c r="A231" s="302"/>
      <c r="B231" s="305"/>
      <c r="C231" s="306" t="s">
        <v>394</v>
      </c>
      <c r="D231" s="307"/>
      <c r="E231" s="308">
        <v>9.2629999999999999</v>
      </c>
      <c r="F231" s="309"/>
      <c r="G231" s="310"/>
      <c r="H231" s="311"/>
      <c r="I231" s="303"/>
      <c r="J231" s="312"/>
      <c r="K231" s="303"/>
      <c r="M231" s="304" t="s">
        <v>394</v>
      </c>
      <c r="O231" s="293"/>
    </row>
    <row r="232" spans="1:80" x14ac:dyDescent="0.2">
      <c r="A232" s="294">
        <v>64</v>
      </c>
      <c r="B232" s="295" t="s">
        <v>395</v>
      </c>
      <c r="C232" s="296" t="s">
        <v>396</v>
      </c>
      <c r="D232" s="297" t="s">
        <v>106</v>
      </c>
      <c r="E232" s="298">
        <v>15.1455</v>
      </c>
      <c r="F232" s="298">
        <v>0</v>
      </c>
      <c r="G232" s="299">
        <f>E232*F232</f>
        <v>0</v>
      </c>
      <c r="H232" s="300">
        <v>1.2630000000000001E-2</v>
      </c>
      <c r="I232" s="301">
        <f>E232*H232</f>
        <v>0.19128766500000002</v>
      </c>
      <c r="J232" s="300">
        <v>0</v>
      </c>
      <c r="K232" s="301">
        <f>E232*J232</f>
        <v>0</v>
      </c>
      <c r="O232" s="293">
        <v>2</v>
      </c>
      <c r="AA232" s="262">
        <v>1</v>
      </c>
      <c r="AB232" s="262">
        <v>1</v>
      </c>
      <c r="AC232" s="262">
        <v>1</v>
      </c>
      <c r="AZ232" s="262">
        <v>1</v>
      </c>
      <c r="BA232" s="262">
        <f>IF(AZ232=1,G232,0)</f>
        <v>0</v>
      </c>
      <c r="BB232" s="262">
        <f>IF(AZ232=2,G232,0)</f>
        <v>0</v>
      </c>
      <c r="BC232" s="262">
        <f>IF(AZ232=3,G232,0)</f>
        <v>0</v>
      </c>
      <c r="BD232" s="262">
        <f>IF(AZ232=4,G232,0)</f>
        <v>0</v>
      </c>
      <c r="BE232" s="262">
        <f>IF(AZ232=5,G232,0)</f>
        <v>0</v>
      </c>
      <c r="CA232" s="293">
        <v>1</v>
      </c>
      <c r="CB232" s="293">
        <v>1</v>
      </c>
    </row>
    <row r="233" spans="1:80" x14ac:dyDescent="0.2">
      <c r="A233" s="302"/>
      <c r="B233" s="305"/>
      <c r="C233" s="306" t="s">
        <v>397</v>
      </c>
      <c r="D233" s="307"/>
      <c r="E233" s="308">
        <v>2.34</v>
      </c>
      <c r="F233" s="309"/>
      <c r="G233" s="310"/>
      <c r="H233" s="311"/>
      <c r="I233" s="303"/>
      <c r="J233" s="312"/>
      <c r="K233" s="303"/>
      <c r="M233" s="304" t="s">
        <v>397</v>
      </c>
      <c r="O233" s="293"/>
    </row>
    <row r="234" spans="1:80" x14ac:dyDescent="0.2">
      <c r="A234" s="302"/>
      <c r="B234" s="305"/>
      <c r="C234" s="306" t="s">
        <v>398</v>
      </c>
      <c r="D234" s="307"/>
      <c r="E234" s="308">
        <v>4.42</v>
      </c>
      <c r="F234" s="309"/>
      <c r="G234" s="310"/>
      <c r="H234" s="311"/>
      <c r="I234" s="303"/>
      <c r="J234" s="312"/>
      <c r="K234" s="303"/>
      <c r="M234" s="304" t="s">
        <v>398</v>
      </c>
      <c r="O234" s="293"/>
    </row>
    <row r="235" spans="1:80" x14ac:dyDescent="0.2">
      <c r="A235" s="302"/>
      <c r="B235" s="305"/>
      <c r="C235" s="306" t="s">
        <v>399</v>
      </c>
      <c r="D235" s="307"/>
      <c r="E235" s="308">
        <v>8.3855000000000004</v>
      </c>
      <c r="F235" s="309"/>
      <c r="G235" s="310"/>
      <c r="H235" s="311"/>
      <c r="I235" s="303"/>
      <c r="J235" s="312"/>
      <c r="K235" s="303"/>
      <c r="M235" s="304" t="s">
        <v>399</v>
      </c>
      <c r="O235" s="293"/>
    </row>
    <row r="236" spans="1:80" ht="22.5" x14ac:dyDescent="0.2">
      <c r="A236" s="294">
        <v>65</v>
      </c>
      <c r="B236" s="295" t="s">
        <v>400</v>
      </c>
      <c r="C236" s="296" t="s">
        <v>401</v>
      </c>
      <c r="D236" s="297" t="s">
        <v>106</v>
      </c>
      <c r="E236" s="298">
        <v>6.8</v>
      </c>
      <c r="F236" s="298">
        <v>0</v>
      </c>
      <c r="G236" s="299">
        <f>E236*F236</f>
        <v>0</v>
      </c>
      <c r="H236" s="300">
        <v>2.6290000000000001E-2</v>
      </c>
      <c r="I236" s="301">
        <f>E236*H236</f>
        <v>0.17877200000000001</v>
      </c>
      <c r="J236" s="300">
        <v>0</v>
      </c>
      <c r="K236" s="301">
        <f>E236*J236</f>
        <v>0</v>
      </c>
      <c r="O236" s="293">
        <v>2</v>
      </c>
      <c r="AA236" s="262">
        <v>1</v>
      </c>
      <c r="AB236" s="262">
        <v>0</v>
      </c>
      <c r="AC236" s="262">
        <v>0</v>
      </c>
      <c r="AZ236" s="262">
        <v>1</v>
      </c>
      <c r="BA236" s="262">
        <f>IF(AZ236=1,G236,0)</f>
        <v>0</v>
      </c>
      <c r="BB236" s="262">
        <f>IF(AZ236=2,G236,0)</f>
        <v>0</v>
      </c>
      <c r="BC236" s="262">
        <f>IF(AZ236=3,G236,0)</f>
        <v>0</v>
      </c>
      <c r="BD236" s="262">
        <f>IF(AZ236=4,G236,0)</f>
        <v>0</v>
      </c>
      <c r="BE236" s="262">
        <f>IF(AZ236=5,G236,0)</f>
        <v>0</v>
      </c>
      <c r="CA236" s="293">
        <v>1</v>
      </c>
      <c r="CB236" s="293">
        <v>0</v>
      </c>
    </row>
    <row r="237" spans="1:80" x14ac:dyDescent="0.2">
      <c r="A237" s="302"/>
      <c r="B237" s="305"/>
      <c r="C237" s="306" t="s">
        <v>402</v>
      </c>
      <c r="D237" s="307"/>
      <c r="E237" s="308">
        <v>6.8</v>
      </c>
      <c r="F237" s="309"/>
      <c r="G237" s="310"/>
      <c r="H237" s="311"/>
      <c r="I237" s="303"/>
      <c r="J237" s="312"/>
      <c r="K237" s="303"/>
      <c r="M237" s="304" t="s">
        <v>402</v>
      </c>
      <c r="O237" s="293"/>
    </row>
    <row r="238" spans="1:80" ht="22.5" x14ac:dyDescent="0.2">
      <c r="A238" s="294">
        <v>66</v>
      </c>
      <c r="B238" s="295" t="s">
        <v>403</v>
      </c>
      <c r="C238" s="296" t="s">
        <v>404</v>
      </c>
      <c r="D238" s="297" t="s">
        <v>106</v>
      </c>
      <c r="E238" s="298">
        <v>38.024999999999999</v>
      </c>
      <c r="F238" s="298">
        <v>0</v>
      </c>
      <c r="G238" s="299">
        <f>E238*F238</f>
        <v>0</v>
      </c>
      <c r="H238" s="300">
        <v>0.03</v>
      </c>
      <c r="I238" s="301">
        <f>E238*H238</f>
        <v>1.1407499999999999</v>
      </c>
      <c r="J238" s="300">
        <v>0</v>
      </c>
      <c r="K238" s="301">
        <f>E238*J238</f>
        <v>0</v>
      </c>
      <c r="O238" s="293">
        <v>2</v>
      </c>
      <c r="AA238" s="262">
        <v>1</v>
      </c>
      <c r="AB238" s="262">
        <v>1</v>
      </c>
      <c r="AC238" s="262">
        <v>1</v>
      </c>
      <c r="AZ238" s="262">
        <v>1</v>
      </c>
      <c r="BA238" s="262">
        <f>IF(AZ238=1,G238,0)</f>
        <v>0</v>
      </c>
      <c r="BB238" s="262">
        <f>IF(AZ238=2,G238,0)</f>
        <v>0</v>
      </c>
      <c r="BC238" s="262">
        <f>IF(AZ238=3,G238,0)</f>
        <v>0</v>
      </c>
      <c r="BD238" s="262">
        <f>IF(AZ238=4,G238,0)</f>
        <v>0</v>
      </c>
      <c r="BE238" s="262">
        <f>IF(AZ238=5,G238,0)</f>
        <v>0</v>
      </c>
      <c r="CA238" s="293">
        <v>1</v>
      </c>
      <c r="CB238" s="293">
        <v>1</v>
      </c>
    </row>
    <row r="239" spans="1:80" x14ac:dyDescent="0.2">
      <c r="A239" s="302"/>
      <c r="B239" s="305"/>
      <c r="C239" s="306" t="s">
        <v>405</v>
      </c>
      <c r="D239" s="307"/>
      <c r="E239" s="308">
        <v>33.9</v>
      </c>
      <c r="F239" s="309"/>
      <c r="G239" s="310"/>
      <c r="H239" s="311"/>
      <c r="I239" s="303"/>
      <c r="J239" s="312"/>
      <c r="K239" s="303"/>
      <c r="M239" s="304" t="s">
        <v>405</v>
      </c>
      <c r="O239" s="293"/>
    </row>
    <row r="240" spans="1:80" x14ac:dyDescent="0.2">
      <c r="A240" s="302"/>
      <c r="B240" s="305"/>
      <c r="C240" s="306" t="s">
        <v>406</v>
      </c>
      <c r="D240" s="307"/>
      <c r="E240" s="308">
        <v>4.125</v>
      </c>
      <c r="F240" s="309"/>
      <c r="G240" s="310"/>
      <c r="H240" s="311"/>
      <c r="I240" s="303"/>
      <c r="J240" s="312"/>
      <c r="K240" s="303"/>
      <c r="M240" s="304" t="s">
        <v>406</v>
      </c>
      <c r="O240" s="293"/>
    </row>
    <row r="241" spans="1:80" ht="22.5" x14ac:dyDescent="0.2">
      <c r="A241" s="294">
        <v>67</v>
      </c>
      <c r="B241" s="295" t="s">
        <v>407</v>
      </c>
      <c r="C241" s="296" t="s">
        <v>408</v>
      </c>
      <c r="D241" s="297" t="s">
        <v>106</v>
      </c>
      <c r="E241" s="298">
        <v>293.76</v>
      </c>
      <c r="F241" s="298">
        <v>0</v>
      </c>
      <c r="G241" s="299">
        <f>E241*F241</f>
        <v>0</v>
      </c>
      <c r="H241" s="300">
        <v>0.03</v>
      </c>
      <c r="I241" s="301">
        <f>E241*H241</f>
        <v>8.8127999999999993</v>
      </c>
      <c r="J241" s="300">
        <v>0</v>
      </c>
      <c r="K241" s="301">
        <f>E241*J241</f>
        <v>0</v>
      </c>
      <c r="O241" s="293">
        <v>2</v>
      </c>
      <c r="AA241" s="262">
        <v>1</v>
      </c>
      <c r="AB241" s="262">
        <v>1</v>
      </c>
      <c r="AC241" s="262">
        <v>1</v>
      </c>
      <c r="AZ241" s="262">
        <v>1</v>
      </c>
      <c r="BA241" s="262">
        <f>IF(AZ241=1,G241,0)</f>
        <v>0</v>
      </c>
      <c r="BB241" s="262">
        <f>IF(AZ241=2,G241,0)</f>
        <v>0</v>
      </c>
      <c r="BC241" s="262">
        <f>IF(AZ241=3,G241,0)</f>
        <v>0</v>
      </c>
      <c r="BD241" s="262">
        <f>IF(AZ241=4,G241,0)</f>
        <v>0</v>
      </c>
      <c r="BE241" s="262">
        <f>IF(AZ241=5,G241,0)</f>
        <v>0</v>
      </c>
      <c r="CA241" s="293">
        <v>1</v>
      </c>
      <c r="CB241" s="293">
        <v>1</v>
      </c>
    </row>
    <row r="242" spans="1:80" x14ac:dyDescent="0.2">
      <c r="A242" s="302"/>
      <c r="B242" s="305"/>
      <c r="C242" s="306" t="s">
        <v>409</v>
      </c>
      <c r="D242" s="307"/>
      <c r="E242" s="308">
        <v>293.76</v>
      </c>
      <c r="F242" s="309"/>
      <c r="G242" s="310"/>
      <c r="H242" s="311"/>
      <c r="I242" s="303"/>
      <c r="J242" s="312"/>
      <c r="K242" s="303"/>
      <c r="M242" s="304" t="s">
        <v>409</v>
      </c>
      <c r="O242" s="293"/>
    </row>
    <row r="243" spans="1:80" x14ac:dyDescent="0.2">
      <c r="A243" s="294">
        <v>68</v>
      </c>
      <c r="B243" s="295" t="s">
        <v>410</v>
      </c>
      <c r="C243" s="296" t="s">
        <v>411</v>
      </c>
      <c r="D243" s="297" t="s">
        <v>211</v>
      </c>
      <c r="E243" s="298">
        <v>8</v>
      </c>
      <c r="F243" s="298">
        <v>0</v>
      </c>
      <c r="G243" s="299">
        <f>E243*F243</f>
        <v>0</v>
      </c>
      <c r="H243" s="300">
        <v>1.018E-2</v>
      </c>
      <c r="I243" s="301">
        <f>E243*H243</f>
        <v>8.1439999999999999E-2</v>
      </c>
      <c r="J243" s="300">
        <v>0</v>
      </c>
      <c r="K243" s="301">
        <f>E243*J243</f>
        <v>0</v>
      </c>
      <c r="O243" s="293">
        <v>2</v>
      </c>
      <c r="AA243" s="262">
        <v>1</v>
      </c>
      <c r="AB243" s="262">
        <v>7</v>
      </c>
      <c r="AC243" s="262">
        <v>7</v>
      </c>
      <c r="AZ243" s="262">
        <v>1</v>
      </c>
      <c r="BA243" s="262">
        <f>IF(AZ243=1,G243,0)</f>
        <v>0</v>
      </c>
      <c r="BB243" s="262">
        <f>IF(AZ243=2,G243,0)</f>
        <v>0</v>
      </c>
      <c r="BC243" s="262">
        <f>IF(AZ243=3,G243,0)</f>
        <v>0</v>
      </c>
      <c r="BD243" s="262">
        <f>IF(AZ243=4,G243,0)</f>
        <v>0</v>
      </c>
      <c r="BE243" s="262">
        <f>IF(AZ243=5,G243,0)</f>
        <v>0</v>
      </c>
      <c r="CA243" s="293">
        <v>1</v>
      </c>
      <c r="CB243" s="293">
        <v>7</v>
      </c>
    </row>
    <row r="244" spans="1:80" x14ac:dyDescent="0.2">
      <c r="A244" s="302"/>
      <c r="B244" s="305"/>
      <c r="C244" s="306" t="s">
        <v>412</v>
      </c>
      <c r="D244" s="307"/>
      <c r="E244" s="308">
        <v>8</v>
      </c>
      <c r="F244" s="309"/>
      <c r="G244" s="310"/>
      <c r="H244" s="311"/>
      <c r="I244" s="303"/>
      <c r="J244" s="312"/>
      <c r="K244" s="303"/>
      <c r="M244" s="304" t="s">
        <v>412</v>
      </c>
      <c r="O244" s="293"/>
    </row>
    <row r="245" spans="1:80" x14ac:dyDescent="0.2">
      <c r="A245" s="294">
        <v>69</v>
      </c>
      <c r="B245" s="295" t="s">
        <v>413</v>
      </c>
      <c r="C245" s="296" t="s">
        <v>414</v>
      </c>
      <c r="D245" s="297" t="s">
        <v>106</v>
      </c>
      <c r="E245" s="298">
        <v>29.011600000000001</v>
      </c>
      <c r="F245" s="298">
        <v>0</v>
      </c>
      <c r="G245" s="299">
        <f>E245*F245</f>
        <v>0</v>
      </c>
      <c r="H245" s="300">
        <v>1.158E-2</v>
      </c>
      <c r="I245" s="301">
        <f>E245*H245</f>
        <v>0.33595432800000002</v>
      </c>
      <c r="J245" s="300">
        <v>0</v>
      </c>
      <c r="K245" s="301">
        <f>E245*J245</f>
        <v>0</v>
      </c>
      <c r="O245" s="293">
        <v>2</v>
      </c>
      <c r="AA245" s="262">
        <v>1</v>
      </c>
      <c r="AB245" s="262">
        <v>1</v>
      </c>
      <c r="AC245" s="262">
        <v>1</v>
      </c>
      <c r="AZ245" s="262">
        <v>1</v>
      </c>
      <c r="BA245" s="262">
        <f>IF(AZ245=1,G245,0)</f>
        <v>0</v>
      </c>
      <c r="BB245" s="262">
        <f>IF(AZ245=2,G245,0)</f>
        <v>0</v>
      </c>
      <c r="BC245" s="262">
        <f>IF(AZ245=3,G245,0)</f>
        <v>0</v>
      </c>
      <c r="BD245" s="262">
        <f>IF(AZ245=4,G245,0)</f>
        <v>0</v>
      </c>
      <c r="BE245" s="262">
        <f>IF(AZ245=5,G245,0)</f>
        <v>0</v>
      </c>
      <c r="CA245" s="293">
        <v>1</v>
      </c>
      <c r="CB245" s="293">
        <v>1</v>
      </c>
    </row>
    <row r="246" spans="1:80" ht="22.5" x14ac:dyDescent="0.2">
      <c r="A246" s="302"/>
      <c r="B246" s="305"/>
      <c r="C246" s="306" t="s">
        <v>415</v>
      </c>
      <c r="D246" s="307"/>
      <c r="E246" s="308">
        <v>7.0079000000000002</v>
      </c>
      <c r="F246" s="309"/>
      <c r="G246" s="310"/>
      <c r="H246" s="311"/>
      <c r="I246" s="303"/>
      <c r="J246" s="312"/>
      <c r="K246" s="303"/>
      <c r="M246" s="304" t="s">
        <v>415</v>
      </c>
      <c r="O246" s="293"/>
    </row>
    <row r="247" spans="1:80" x14ac:dyDescent="0.2">
      <c r="A247" s="302"/>
      <c r="B247" s="305"/>
      <c r="C247" s="306" t="s">
        <v>416</v>
      </c>
      <c r="D247" s="307"/>
      <c r="E247" s="308">
        <v>9.3284000000000002</v>
      </c>
      <c r="F247" s="309"/>
      <c r="G247" s="310"/>
      <c r="H247" s="311"/>
      <c r="I247" s="303"/>
      <c r="J247" s="312"/>
      <c r="K247" s="303"/>
      <c r="M247" s="304" t="s">
        <v>416</v>
      </c>
      <c r="O247" s="293"/>
    </row>
    <row r="248" spans="1:80" ht="22.5" x14ac:dyDescent="0.2">
      <c r="A248" s="302"/>
      <c r="B248" s="305"/>
      <c r="C248" s="306" t="s">
        <v>417</v>
      </c>
      <c r="D248" s="307"/>
      <c r="E248" s="308">
        <v>2.6467999999999998</v>
      </c>
      <c r="F248" s="309"/>
      <c r="G248" s="310"/>
      <c r="H248" s="311"/>
      <c r="I248" s="303"/>
      <c r="J248" s="312"/>
      <c r="K248" s="303"/>
      <c r="M248" s="304" t="s">
        <v>417</v>
      </c>
      <c r="O248" s="293"/>
    </row>
    <row r="249" spans="1:80" x14ac:dyDescent="0.2">
      <c r="A249" s="302"/>
      <c r="B249" s="305"/>
      <c r="C249" s="306" t="s">
        <v>418</v>
      </c>
      <c r="D249" s="307"/>
      <c r="E249" s="308">
        <v>10.028600000000001</v>
      </c>
      <c r="F249" s="309"/>
      <c r="G249" s="310"/>
      <c r="H249" s="311"/>
      <c r="I249" s="303"/>
      <c r="J249" s="312"/>
      <c r="K249" s="303"/>
      <c r="M249" s="304" t="s">
        <v>418</v>
      </c>
      <c r="O249" s="293"/>
    </row>
    <row r="250" spans="1:80" x14ac:dyDescent="0.2">
      <c r="A250" s="313"/>
      <c r="B250" s="314" t="s">
        <v>94</v>
      </c>
      <c r="C250" s="315" t="s">
        <v>185</v>
      </c>
      <c r="D250" s="316"/>
      <c r="E250" s="317"/>
      <c r="F250" s="318"/>
      <c r="G250" s="319">
        <f>SUM(G62:G249)</f>
        <v>0</v>
      </c>
      <c r="H250" s="320"/>
      <c r="I250" s="321">
        <f>SUM(I62:I249)</f>
        <v>123.69870036400002</v>
      </c>
      <c r="J250" s="320"/>
      <c r="K250" s="321">
        <f>SUM(K62:K249)</f>
        <v>0</v>
      </c>
      <c r="O250" s="293">
        <v>4</v>
      </c>
      <c r="BA250" s="322">
        <f>SUM(BA62:BA249)</f>
        <v>0</v>
      </c>
      <c r="BB250" s="322">
        <f>SUM(BB62:BB249)</f>
        <v>0</v>
      </c>
      <c r="BC250" s="322">
        <f>SUM(BC62:BC249)</f>
        <v>0</v>
      </c>
      <c r="BD250" s="322">
        <f>SUM(BD62:BD249)</f>
        <v>0</v>
      </c>
      <c r="BE250" s="322">
        <f>SUM(BE62:BE249)</f>
        <v>0</v>
      </c>
    </row>
    <row r="251" spans="1:80" x14ac:dyDescent="0.2">
      <c r="A251" s="283" t="s">
        <v>90</v>
      </c>
      <c r="B251" s="284" t="s">
        <v>419</v>
      </c>
      <c r="C251" s="285" t="s">
        <v>420</v>
      </c>
      <c r="D251" s="286"/>
      <c r="E251" s="287"/>
      <c r="F251" s="287"/>
      <c r="G251" s="288"/>
      <c r="H251" s="289"/>
      <c r="I251" s="290"/>
      <c r="J251" s="291"/>
      <c r="K251" s="292"/>
      <c r="O251" s="293">
        <v>1</v>
      </c>
    </row>
    <row r="252" spans="1:80" x14ac:dyDescent="0.2">
      <c r="A252" s="294">
        <v>70</v>
      </c>
      <c r="B252" s="295" t="s">
        <v>422</v>
      </c>
      <c r="C252" s="296" t="s">
        <v>423</v>
      </c>
      <c r="D252" s="297" t="s">
        <v>106</v>
      </c>
      <c r="E252" s="298">
        <v>103.995</v>
      </c>
      <c r="F252" s="298">
        <v>0</v>
      </c>
      <c r="G252" s="299">
        <f>E252*F252</f>
        <v>0</v>
      </c>
      <c r="H252" s="300">
        <v>0.3085</v>
      </c>
      <c r="I252" s="301">
        <f>E252*H252</f>
        <v>32.082457500000004</v>
      </c>
      <c r="J252" s="300">
        <v>0</v>
      </c>
      <c r="K252" s="301">
        <f>E252*J252</f>
        <v>0</v>
      </c>
      <c r="O252" s="293">
        <v>2</v>
      </c>
      <c r="AA252" s="262">
        <v>2</v>
      </c>
      <c r="AB252" s="262">
        <v>1</v>
      </c>
      <c r="AC252" s="262">
        <v>1</v>
      </c>
      <c r="AZ252" s="262">
        <v>1</v>
      </c>
      <c r="BA252" s="262">
        <f>IF(AZ252=1,G252,0)</f>
        <v>0</v>
      </c>
      <c r="BB252" s="262">
        <f>IF(AZ252=2,G252,0)</f>
        <v>0</v>
      </c>
      <c r="BC252" s="262">
        <f>IF(AZ252=3,G252,0)</f>
        <v>0</v>
      </c>
      <c r="BD252" s="262">
        <f>IF(AZ252=4,G252,0)</f>
        <v>0</v>
      </c>
      <c r="BE252" s="262">
        <f>IF(AZ252=5,G252,0)</f>
        <v>0</v>
      </c>
      <c r="CA252" s="293">
        <v>2</v>
      </c>
      <c r="CB252" s="293">
        <v>1</v>
      </c>
    </row>
    <row r="253" spans="1:80" x14ac:dyDescent="0.2">
      <c r="A253" s="302"/>
      <c r="B253" s="305"/>
      <c r="C253" s="306" t="s">
        <v>424</v>
      </c>
      <c r="D253" s="307"/>
      <c r="E253" s="308">
        <v>103.995</v>
      </c>
      <c r="F253" s="309"/>
      <c r="G253" s="310"/>
      <c r="H253" s="311"/>
      <c r="I253" s="303"/>
      <c r="J253" s="312"/>
      <c r="K253" s="303"/>
      <c r="M253" s="304" t="s">
        <v>424</v>
      </c>
      <c r="O253" s="293"/>
    </row>
    <row r="254" spans="1:80" x14ac:dyDescent="0.2">
      <c r="A254" s="294">
        <v>71</v>
      </c>
      <c r="B254" s="295" t="s">
        <v>425</v>
      </c>
      <c r="C254" s="296" t="s">
        <v>426</v>
      </c>
      <c r="D254" s="297" t="s">
        <v>106</v>
      </c>
      <c r="E254" s="298">
        <v>12.74</v>
      </c>
      <c r="F254" s="298">
        <v>0</v>
      </c>
      <c r="G254" s="299">
        <f>E254*F254</f>
        <v>0</v>
      </c>
      <c r="H254" s="300">
        <v>0.3085</v>
      </c>
      <c r="I254" s="301">
        <f>E254*H254</f>
        <v>3.9302899999999998</v>
      </c>
      <c r="J254" s="300">
        <v>0</v>
      </c>
      <c r="K254" s="301">
        <f>E254*J254</f>
        <v>0</v>
      </c>
      <c r="O254" s="293">
        <v>2</v>
      </c>
      <c r="AA254" s="262">
        <v>2</v>
      </c>
      <c r="AB254" s="262">
        <v>1</v>
      </c>
      <c r="AC254" s="262">
        <v>1</v>
      </c>
      <c r="AZ254" s="262">
        <v>1</v>
      </c>
      <c r="BA254" s="262">
        <f>IF(AZ254=1,G254,0)</f>
        <v>0</v>
      </c>
      <c r="BB254" s="262">
        <f>IF(AZ254=2,G254,0)</f>
        <v>0</v>
      </c>
      <c r="BC254" s="262">
        <f>IF(AZ254=3,G254,0)</f>
        <v>0</v>
      </c>
      <c r="BD254" s="262">
        <f>IF(AZ254=4,G254,0)</f>
        <v>0</v>
      </c>
      <c r="BE254" s="262">
        <f>IF(AZ254=5,G254,0)</f>
        <v>0</v>
      </c>
      <c r="CA254" s="293">
        <v>2</v>
      </c>
      <c r="CB254" s="293">
        <v>1</v>
      </c>
    </row>
    <row r="255" spans="1:80" x14ac:dyDescent="0.2">
      <c r="A255" s="302"/>
      <c r="B255" s="305"/>
      <c r="C255" s="306" t="s">
        <v>427</v>
      </c>
      <c r="D255" s="307"/>
      <c r="E255" s="308">
        <v>12.74</v>
      </c>
      <c r="F255" s="309"/>
      <c r="G255" s="310"/>
      <c r="H255" s="311"/>
      <c r="I255" s="303"/>
      <c r="J255" s="312"/>
      <c r="K255" s="303"/>
      <c r="M255" s="304" t="s">
        <v>427</v>
      </c>
      <c r="O255" s="293"/>
    </row>
    <row r="256" spans="1:80" x14ac:dyDescent="0.2">
      <c r="A256" s="294">
        <v>72</v>
      </c>
      <c r="B256" s="295" t="s">
        <v>428</v>
      </c>
      <c r="C256" s="296" t="s">
        <v>429</v>
      </c>
      <c r="D256" s="297" t="s">
        <v>211</v>
      </c>
      <c r="E256" s="298">
        <v>9</v>
      </c>
      <c r="F256" s="298">
        <v>0</v>
      </c>
      <c r="G256" s="299">
        <f>E256*F256</f>
        <v>0</v>
      </c>
      <c r="H256" s="300">
        <v>2.5340000000000001E-2</v>
      </c>
      <c r="I256" s="301">
        <f>E256*H256</f>
        <v>0.22806000000000001</v>
      </c>
      <c r="J256" s="300">
        <v>0</v>
      </c>
      <c r="K256" s="301">
        <f>E256*J256</f>
        <v>0</v>
      </c>
      <c r="O256" s="293">
        <v>2</v>
      </c>
      <c r="AA256" s="262">
        <v>1</v>
      </c>
      <c r="AB256" s="262">
        <v>1</v>
      </c>
      <c r="AC256" s="262">
        <v>1</v>
      </c>
      <c r="AZ256" s="262">
        <v>1</v>
      </c>
      <c r="BA256" s="262">
        <f>IF(AZ256=1,G256,0)</f>
        <v>0</v>
      </c>
      <c r="BB256" s="262">
        <f>IF(AZ256=2,G256,0)</f>
        <v>0</v>
      </c>
      <c r="BC256" s="262">
        <f>IF(AZ256=3,G256,0)</f>
        <v>0</v>
      </c>
      <c r="BD256" s="262">
        <f>IF(AZ256=4,G256,0)</f>
        <v>0</v>
      </c>
      <c r="BE256" s="262">
        <f>IF(AZ256=5,G256,0)</f>
        <v>0</v>
      </c>
      <c r="CA256" s="293">
        <v>1</v>
      </c>
      <c r="CB256" s="293">
        <v>1</v>
      </c>
    </row>
    <row r="257" spans="1:80" x14ac:dyDescent="0.2">
      <c r="A257" s="302"/>
      <c r="B257" s="305"/>
      <c r="C257" s="306" t="s">
        <v>430</v>
      </c>
      <c r="D257" s="307"/>
      <c r="E257" s="308">
        <v>1</v>
      </c>
      <c r="F257" s="309"/>
      <c r="G257" s="310"/>
      <c r="H257" s="311"/>
      <c r="I257" s="303"/>
      <c r="J257" s="312"/>
      <c r="K257" s="303"/>
      <c r="M257" s="304" t="s">
        <v>430</v>
      </c>
      <c r="O257" s="293"/>
    </row>
    <row r="258" spans="1:80" x14ac:dyDescent="0.2">
      <c r="A258" s="302"/>
      <c r="B258" s="305"/>
      <c r="C258" s="306" t="s">
        <v>431</v>
      </c>
      <c r="D258" s="307"/>
      <c r="E258" s="308">
        <v>8</v>
      </c>
      <c r="F258" s="309"/>
      <c r="G258" s="310"/>
      <c r="H258" s="311"/>
      <c r="I258" s="303"/>
      <c r="J258" s="312"/>
      <c r="K258" s="303"/>
      <c r="M258" s="304" t="s">
        <v>431</v>
      </c>
      <c r="O258" s="293"/>
    </row>
    <row r="259" spans="1:80" ht="22.5" x14ac:dyDescent="0.2">
      <c r="A259" s="294">
        <v>73</v>
      </c>
      <c r="B259" s="295" t="s">
        <v>432</v>
      </c>
      <c r="C259" s="296" t="s">
        <v>433</v>
      </c>
      <c r="D259" s="297" t="s">
        <v>139</v>
      </c>
      <c r="E259" s="298">
        <v>5.5899999999999998E-2</v>
      </c>
      <c r="F259" s="298">
        <v>0</v>
      </c>
      <c r="G259" s="299">
        <f>E259*F259</f>
        <v>0</v>
      </c>
      <c r="H259" s="300">
        <v>1.09901</v>
      </c>
      <c r="I259" s="301">
        <f>E259*H259</f>
        <v>6.1434659000000003E-2</v>
      </c>
      <c r="J259" s="300">
        <v>0</v>
      </c>
      <c r="K259" s="301">
        <f>E259*J259</f>
        <v>0</v>
      </c>
      <c r="O259" s="293">
        <v>2</v>
      </c>
      <c r="AA259" s="262">
        <v>1</v>
      </c>
      <c r="AB259" s="262">
        <v>1</v>
      </c>
      <c r="AC259" s="262">
        <v>1</v>
      </c>
      <c r="AZ259" s="262">
        <v>1</v>
      </c>
      <c r="BA259" s="262">
        <f>IF(AZ259=1,G259,0)</f>
        <v>0</v>
      </c>
      <c r="BB259" s="262">
        <f>IF(AZ259=2,G259,0)</f>
        <v>0</v>
      </c>
      <c r="BC259" s="262">
        <f>IF(AZ259=3,G259,0)</f>
        <v>0</v>
      </c>
      <c r="BD259" s="262">
        <f>IF(AZ259=4,G259,0)</f>
        <v>0</v>
      </c>
      <c r="BE259" s="262">
        <f>IF(AZ259=5,G259,0)</f>
        <v>0</v>
      </c>
      <c r="CA259" s="293">
        <v>1</v>
      </c>
      <c r="CB259" s="293">
        <v>1</v>
      </c>
    </row>
    <row r="260" spans="1:80" x14ac:dyDescent="0.2">
      <c r="A260" s="302"/>
      <c r="B260" s="305"/>
      <c r="C260" s="306" t="s">
        <v>434</v>
      </c>
      <c r="D260" s="307"/>
      <c r="E260" s="308">
        <v>5.5899999999999998E-2</v>
      </c>
      <c r="F260" s="309"/>
      <c r="G260" s="310"/>
      <c r="H260" s="311"/>
      <c r="I260" s="303"/>
      <c r="J260" s="312"/>
      <c r="K260" s="303"/>
      <c r="M260" s="304" t="s">
        <v>434</v>
      </c>
      <c r="O260" s="293"/>
    </row>
    <row r="261" spans="1:80" ht="22.5" x14ac:dyDescent="0.2">
      <c r="A261" s="294">
        <v>74</v>
      </c>
      <c r="B261" s="295" t="s">
        <v>435</v>
      </c>
      <c r="C261" s="296" t="s">
        <v>436</v>
      </c>
      <c r="D261" s="297" t="s">
        <v>139</v>
      </c>
      <c r="E261" s="298">
        <v>0.3261</v>
      </c>
      <c r="F261" s="298">
        <v>0</v>
      </c>
      <c r="G261" s="299">
        <f>E261*F261</f>
        <v>0</v>
      </c>
      <c r="H261" s="300">
        <v>1.09663</v>
      </c>
      <c r="I261" s="301">
        <f>E261*H261</f>
        <v>0.35761104300000002</v>
      </c>
      <c r="J261" s="300">
        <v>0</v>
      </c>
      <c r="K261" s="301">
        <f>E261*J261</f>
        <v>0</v>
      </c>
      <c r="O261" s="293">
        <v>2</v>
      </c>
      <c r="AA261" s="262">
        <v>1</v>
      </c>
      <c r="AB261" s="262">
        <v>1</v>
      </c>
      <c r="AC261" s="262">
        <v>1</v>
      </c>
      <c r="AZ261" s="262">
        <v>1</v>
      </c>
      <c r="BA261" s="262">
        <f>IF(AZ261=1,G261,0)</f>
        <v>0</v>
      </c>
      <c r="BB261" s="262">
        <f>IF(AZ261=2,G261,0)</f>
        <v>0</v>
      </c>
      <c r="BC261" s="262">
        <f>IF(AZ261=3,G261,0)</f>
        <v>0</v>
      </c>
      <c r="BD261" s="262">
        <f>IF(AZ261=4,G261,0)</f>
        <v>0</v>
      </c>
      <c r="BE261" s="262">
        <f>IF(AZ261=5,G261,0)</f>
        <v>0</v>
      </c>
      <c r="CA261" s="293">
        <v>1</v>
      </c>
      <c r="CB261" s="293">
        <v>1</v>
      </c>
    </row>
    <row r="262" spans="1:80" x14ac:dyDescent="0.2">
      <c r="A262" s="302"/>
      <c r="B262" s="305"/>
      <c r="C262" s="306" t="s">
        <v>437</v>
      </c>
      <c r="D262" s="307"/>
      <c r="E262" s="308">
        <v>0.16259999999999999</v>
      </c>
      <c r="F262" s="309"/>
      <c r="G262" s="310"/>
      <c r="H262" s="311"/>
      <c r="I262" s="303"/>
      <c r="J262" s="312"/>
      <c r="K262" s="303"/>
      <c r="M262" s="304" t="s">
        <v>437</v>
      </c>
      <c r="O262" s="293"/>
    </row>
    <row r="263" spans="1:80" x14ac:dyDescent="0.2">
      <c r="A263" s="302"/>
      <c r="B263" s="305"/>
      <c r="C263" s="306" t="s">
        <v>438</v>
      </c>
      <c r="D263" s="307"/>
      <c r="E263" s="308">
        <v>0.16350000000000001</v>
      </c>
      <c r="F263" s="309"/>
      <c r="G263" s="310"/>
      <c r="H263" s="311"/>
      <c r="I263" s="303"/>
      <c r="J263" s="312"/>
      <c r="K263" s="303"/>
      <c r="M263" s="304" t="s">
        <v>438</v>
      </c>
      <c r="O263" s="293"/>
    </row>
    <row r="264" spans="1:80" ht="22.5" x14ac:dyDescent="0.2">
      <c r="A264" s="294">
        <v>75</v>
      </c>
      <c r="B264" s="295" t="s">
        <v>439</v>
      </c>
      <c r="C264" s="296" t="s">
        <v>440</v>
      </c>
      <c r="D264" s="297" t="s">
        <v>139</v>
      </c>
      <c r="E264" s="298">
        <v>0.1923</v>
      </c>
      <c r="F264" s="298">
        <v>0</v>
      </c>
      <c r="G264" s="299">
        <f>E264*F264</f>
        <v>0</v>
      </c>
      <c r="H264" s="300">
        <v>1.09663</v>
      </c>
      <c r="I264" s="301">
        <f>E264*H264</f>
        <v>0.21088194899999999</v>
      </c>
      <c r="J264" s="300">
        <v>0</v>
      </c>
      <c r="K264" s="301">
        <f>E264*J264</f>
        <v>0</v>
      </c>
      <c r="O264" s="293">
        <v>2</v>
      </c>
      <c r="AA264" s="262">
        <v>1</v>
      </c>
      <c r="AB264" s="262">
        <v>1</v>
      </c>
      <c r="AC264" s="262">
        <v>1</v>
      </c>
      <c r="AZ264" s="262">
        <v>1</v>
      </c>
      <c r="BA264" s="262">
        <f>IF(AZ264=1,G264,0)</f>
        <v>0</v>
      </c>
      <c r="BB264" s="262">
        <f>IF(AZ264=2,G264,0)</f>
        <v>0</v>
      </c>
      <c r="BC264" s="262">
        <f>IF(AZ264=3,G264,0)</f>
        <v>0</v>
      </c>
      <c r="BD264" s="262">
        <f>IF(AZ264=4,G264,0)</f>
        <v>0</v>
      </c>
      <c r="BE264" s="262">
        <f>IF(AZ264=5,G264,0)</f>
        <v>0</v>
      </c>
      <c r="CA264" s="293">
        <v>1</v>
      </c>
      <c r="CB264" s="293">
        <v>1</v>
      </c>
    </row>
    <row r="265" spans="1:80" x14ac:dyDescent="0.2">
      <c r="A265" s="302"/>
      <c r="B265" s="305"/>
      <c r="C265" s="306" t="s">
        <v>441</v>
      </c>
      <c r="D265" s="307"/>
      <c r="E265" s="308">
        <v>0.1923</v>
      </c>
      <c r="F265" s="309"/>
      <c r="G265" s="310"/>
      <c r="H265" s="311"/>
      <c r="I265" s="303"/>
      <c r="J265" s="312"/>
      <c r="K265" s="303"/>
      <c r="M265" s="304" t="s">
        <v>441</v>
      </c>
      <c r="O265" s="293"/>
    </row>
    <row r="266" spans="1:80" ht="22.5" x14ac:dyDescent="0.2">
      <c r="A266" s="294">
        <v>76</v>
      </c>
      <c r="B266" s="295" t="s">
        <v>442</v>
      </c>
      <c r="C266" s="296" t="s">
        <v>443</v>
      </c>
      <c r="D266" s="297" t="s">
        <v>181</v>
      </c>
      <c r="E266" s="298">
        <v>55.19</v>
      </c>
      <c r="F266" s="298">
        <v>0</v>
      </c>
      <c r="G266" s="299">
        <f>E266*F266</f>
        <v>0</v>
      </c>
      <c r="H266" s="300">
        <v>0.16403000000000001</v>
      </c>
      <c r="I266" s="301">
        <f>E266*H266</f>
        <v>9.0528157</v>
      </c>
      <c r="J266" s="300">
        <v>0</v>
      </c>
      <c r="K266" s="301">
        <f>E266*J266</f>
        <v>0</v>
      </c>
      <c r="O266" s="293">
        <v>2</v>
      </c>
      <c r="AA266" s="262">
        <v>2</v>
      </c>
      <c r="AB266" s="262">
        <v>1</v>
      </c>
      <c r="AC266" s="262">
        <v>1</v>
      </c>
      <c r="AZ266" s="262">
        <v>1</v>
      </c>
      <c r="BA266" s="262">
        <f>IF(AZ266=1,G266,0)</f>
        <v>0</v>
      </c>
      <c r="BB266" s="262">
        <f>IF(AZ266=2,G266,0)</f>
        <v>0</v>
      </c>
      <c r="BC266" s="262">
        <f>IF(AZ266=3,G266,0)</f>
        <v>0</v>
      </c>
      <c r="BD266" s="262">
        <f>IF(AZ266=4,G266,0)</f>
        <v>0</v>
      </c>
      <c r="BE266" s="262">
        <f>IF(AZ266=5,G266,0)</f>
        <v>0</v>
      </c>
      <c r="CA266" s="293">
        <v>2</v>
      </c>
      <c r="CB266" s="293">
        <v>1</v>
      </c>
    </row>
    <row r="267" spans="1:80" x14ac:dyDescent="0.2">
      <c r="A267" s="302"/>
      <c r="B267" s="305"/>
      <c r="C267" s="306" t="s">
        <v>444</v>
      </c>
      <c r="D267" s="307"/>
      <c r="E267" s="308">
        <v>55.19</v>
      </c>
      <c r="F267" s="309"/>
      <c r="G267" s="310"/>
      <c r="H267" s="311"/>
      <c r="I267" s="303"/>
      <c r="J267" s="312"/>
      <c r="K267" s="303"/>
      <c r="M267" s="304" t="s">
        <v>444</v>
      </c>
      <c r="O267" s="293"/>
    </row>
    <row r="268" spans="1:80" x14ac:dyDescent="0.2">
      <c r="A268" s="294">
        <v>77</v>
      </c>
      <c r="B268" s="295" t="s">
        <v>445</v>
      </c>
      <c r="C268" s="296" t="s">
        <v>446</v>
      </c>
      <c r="D268" s="297" t="s">
        <v>181</v>
      </c>
      <c r="E268" s="298">
        <v>4.75</v>
      </c>
      <c r="F268" s="298">
        <v>0</v>
      </c>
      <c r="G268" s="299">
        <f>E268*F268</f>
        <v>0</v>
      </c>
      <c r="H268" s="300">
        <v>0.12131</v>
      </c>
      <c r="I268" s="301">
        <f>E268*H268</f>
        <v>0.57622249999999997</v>
      </c>
      <c r="J268" s="300">
        <v>0</v>
      </c>
      <c r="K268" s="301">
        <f>E268*J268</f>
        <v>0</v>
      </c>
      <c r="O268" s="293">
        <v>2</v>
      </c>
      <c r="AA268" s="262">
        <v>2</v>
      </c>
      <c r="AB268" s="262">
        <v>1</v>
      </c>
      <c r="AC268" s="262">
        <v>1</v>
      </c>
      <c r="AZ268" s="262">
        <v>1</v>
      </c>
      <c r="BA268" s="262">
        <f>IF(AZ268=1,G268,0)</f>
        <v>0</v>
      </c>
      <c r="BB268" s="262">
        <f>IF(AZ268=2,G268,0)</f>
        <v>0</v>
      </c>
      <c r="BC268" s="262">
        <f>IF(AZ268=3,G268,0)</f>
        <v>0</v>
      </c>
      <c r="BD268" s="262">
        <f>IF(AZ268=4,G268,0)</f>
        <v>0</v>
      </c>
      <c r="BE268" s="262">
        <f>IF(AZ268=5,G268,0)</f>
        <v>0</v>
      </c>
      <c r="CA268" s="293">
        <v>2</v>
      </c>
      <c r="CB268" s="293">
        <v>1</v>
      </c>
    </row>
    <row r="269" spans="1:80" x14ac:dyDescent="0.2">
      <c r="A269" s="302"/>
      <c r="B269" s="305"/>
      <c r="C269" s="306" t="s">
        <v>447</v>
      </c>
      <c r="D269" s="307"/>
      <c r="E269" s="308">
        <v>4.75</v>
      </c>
      <c r="F269" s="309"/>
      <c r="G269" s="310"/>
      <c r="H269" s="311"/>
      <c r="I269" s="303"/>
      <c r="J269" s="312"/>
      <c r="K269" s="303"/>
      <c r="M269" s="304" t="s">
        <v>447</v>
      </c>
      <c r="O269" s="293"/>
    </row>
    <row r="270" spans="1:80" x14ac:dyDescent="0.2">
      <c r="A270" s="294">
        <v>78</v>
      </c>
      <c r="B270" s="295" t="s">
        <v>448</v>
      </c>
      <c r="C270" s="296" t="s">
        <v>449</v>
      </c>
      <c r="D270" s="297" t="s">
        <v>450</v>
      </c>
      <c r="E270" s="298">
        <v>7.6849999999999996</v>
      </c>
      <c r="F270" s="298">
        <v>0</v>
      </c>
      <c r="G270" s="299">
        <f>E270*F270</f>
        <v>0</v>
      </c>
      <c r="H270" s="300">
        <v>0.75407000000000002</v>
      </c>
      <c r="I270" s="301">
        <f>E270*H270</f>
        <v>5.7950279499999997</v>
      </c>
      <c r="J270" s="300">
        <v>0</v>
      </c>
      <c r="K270" s="301">
        <f>E270*J270</f>
        <v>0</v>
      </c>
      <c r="O270" s="293">
        <v>2</v>
      </c>
      <c r="AA270" s="262">
        <v>2</v>
      </c>
      <c r="AB270" s="262">
        <v>1</v>
      </c>
      <c r="AC270" s="262">
        <v>1</v>
      </c>
      <c r="AZ270" s="262">
        <v>1</v>
      </c>
      <c r="BA270" s="262">
        <f>IF(AZ270=1,G270,0)</f>
        <v>0</v>
      </c>
      <c r="BB270" s="262">
        <f>IF(AZ270=2,G270,0)</f>
        <v>0</v>
      </c>
      <c r="BC270" s="262">
        <f>IF(AZ270=3,G270,0)</f>
        <v>0</v>
      </c>
      <c r="BD270" s="262">
        <f>IF(AZ270=4,G270,0)</f>
        <v>0</v>
      </c>
      <c r="BE270" s="262">
        <f>IF(AZ270=5,G270,0)</f>
        <v>0</v>
      </c>
      <c r="CA270" s="293">
        <v>2</v>
      </c>
      <c r="CB270" s="293">
        <v>1</v>
      </c>
    </row>
    <row r="271" spans="1:80" x14ac:dyDescent="0.2">
      <c r="A271" s="302"/>
      <c r="B271" s="305"/>
      <c r="C271" s="306" t="s">
        <v>451</v>
      </c>
      <c r="D271" s="307"/>
      <c r="E271" s="308">
        <v>7.6849999999999996</v>
      </c>
      <c r="F271" s="309"/>
      <c r="G271" s="310"/>
      <c r="H271" s="311"/>
      <c r="I271" s="303"/>
      <c r="J271" s="312"/>
      <c r="K271" s="303"/>
      <c r="M271" s="304" t="s">
        <v>451</v>
      </c>
      <c r="O271" s="293"/>
    </row>
    <row r="272" spans="1:80" x14ac:dyDescent="0.2">
      <c r="A272" s="313"/>
      <c r="B272" s="314" t="s">
        <v>94</v>
      </c>
      <c r="C272" s="315" t="s">
        <v>421</v>
      </c>
      <c r="D272" s="316"/>
      <c r="E272" s="317"/>
      <c r="F272" s="318"/>
      <c r="G272" s="319">
        <f>SUM(G251:G271)</f>
        <v>0</v>
      </c>
      <c r="H272" s="320"/>
      <c r="I272" s="321">
        <f>SUM(I251:I271)</f>
        <v>52.294801301</v>
      </c>
      <c r="J272" s="320"/>
      <c r="K272" s="321">
        <f>SUM(K251:K271)</f>
        <v>0</v>
      </c>
      <c r="O272" s="293">
        <v>4</v>
      </c>
      <c r="BA272" s="322">
        <f>SUM(BA251:BA271)</f>
        <v>0</v>
      </c>
      <c r="BB272" s="322">
        <f>SUM(BB251:BB271)</f>
        <v>0</v>
      </c>
      <c r="BC272" s="322">
        <f>SUM(BC251:BC271)</f>
        <v>0</v>
      </c>
      <c r="BD272" s="322">
        <f>SUM(BD251:BD271)</f>
        <v>0</v>
      </c>
      <c r="BE272" s="322">
        <f>SUM(BE251:BE271)</f>
        <v>0</v>
      </c>
    </row>
    <row r="273" spans="1:80" x14ac:dyDescent="0.2">
      <c r="A273" s="283" t="s">
        <v>90</v>
      </c>
      <c r="B273" s="284" t="s">
        <v>452</v>
      </c>
      <c r="C273" s="285" t="s">
        <v>453</v>
      </c>
      <c r="D273" s="286"/>
      <c r="E273" s="287"/>
      <c r="F273" s="287"/>
      <c r="G273" s="288"/>
      <c r="H273" s="289"/>
      <c r="I273" s="290"/>
      <c r="J273" s="291"/>
      <c r="K273" s="292"/>
      <c r="O273" s="293">
        <v>1</v>
      </c>
    </row>
    <row r="274" spans="1:80" x14ac:dyDescent="0.2">
      <c r="A274" s="294">
        <v>79</v>
      </c>
      <c r="B274" s="295" t="s">
        <v>455</v>
      </c>
      <c r="C274" s="296" t="s">
        <v>456</v>
      </c>
      <c r="D274" s="297" t="s">
        <v>106</v>
      </c>
      <c r="E274" s="298">
        <v>218.4</v>
      </c>
      <c r="F274" s="298">
        <v>0</v>
      </c>
      <c r="G274" s="299">
        <f>E274*F274</f>
        <v>0</v>
      </c>
      <c r="H274" s="300">
        <v>5.1229999999999998E-2</v>
      </c>
      <c r="I274" s="301">
        <f>E274*H274</f>
        <v>11.188632</v>
      </c>
      <c r="J274" s="300">
        <v>0</v>
      </c>
      <c r="K274" s="301">
        <f>E274*J274</f>
        <v>0</v>
      </c>
      <c r="O274" s="293">
        <v>2</v>
      </c>
      <c r="AA274" s="262">
        <v>1</v>
      </c>
      <c r="AB274" s="262">
        <v>1</v>
      </c>
      <c r="AC274" s="262">
        <v>1</v>
      </c>
      <c r="AZ274" s="262">
        <v>1</v>
      </c>
      <c r="BA274" s="262">
        <f>IF(AZ274=1,G274,0)</f>
        <v>0</v>
      </c>
      <c r="BB274" s="262">
        <f>IF(AZ274=2,G274,0)</f>
        <v>0</v>
      </c>
      <c r="BC274" s="262">
        <f>IF(AZ274=3,G274,0)</f>
        <v>0</v>
      </c>
      <c r="BD274" s="262">
        <f>IF(AZ274=4,G274,0)</f>
        <v>0</v>
      </c>
      <c r="BE274" s="262">
        <f>IF(AZ274=5,G274,0)</f>
        <v>0</v>
      </c>
      <c r="CA274" s="293">
        <v>1</v>
      </c>
      <c r="CB274" s="293">
        <v>1</v>
      </c>
    </row>
    <row r="275" spans="1:80" x14ac:dyDescent="0.2">
      <c r="A275" s="302"/>
      <c r="B275" s="305"/>
      <c r="C275" s="306" t="s">
        <v>457</v>
      </c>
      <c r="D275" s="307"/>
      <c r="E275" s="308">
        <v>38.4</v>
      </c>
      <c r="F275" s="309"/>
      <c r="G275" s="310"/>
      <c r="H275" s="311"/>
      <c r="I275" s="303"/>
      <c r="J275" s="312"/>
      <c r="K275" s="303"/>
      <c r="M275" s="304" t="s">
        <v>457</v>
      </c>
      <c r="O275" s="293"/>
    </row>
    <row r="276" spans="1:80" x14ac:dyDescent="0.2">
      <c r="A276" s="302"/>
      <c r="B276" s="305"/>
      <c r="C276" s="306" t="s">
        <v>458</v>
      </c>
      <c r="D276" s="307"/>
      <c r="E276" s="308">
        <v>76</v>
      </c>
      <c r="F276" s="309"/>
      <c r="G276" s="310"/>
      <c r="H276" s="311"/>
      <c r="I276" s="303"/>
      <c r="J276" s="312"/>
      <c r="K276" s="303"/>
      <c r="M276" s="304" t="s">
        <v>458</v>
      </c>
      <c r="O276" s="293"/>
    </row>
    <row r="277" spans="1:80" x14ac:dyDescent="0.2">
      <c r="A277" s="302"/>
      <c r="B277" s="305"/>
      <c r="C277" s="306" t="s">
        <v>459</v>
      </c>
      <c r="D277" s="307"/>
      <c r="E277" s="308">
        <v>68.8</v>
      </c>
      <c r="F277" s="309"/>
      <c r="G277" s="310"/>
      <c r="H277" s="311"/>
      <c r="I277" s="303"/>
      <c r="J277" s="312"/>
      <c r="K277" s="303"/>
      <c r="M277" s="304" t="s">
        <v>459</v>
      </c>
      <c r="O277" s="293"/>
    </row>
    <row r="278" spans="1:80" x14ac:dyDescent="0.2">
      <c r="A278" s="302"/>
      <c r="B278" s="305"/>
      <c r="C278" s="306" t="s">
        <v>460</v>
      </c>
      <c r="D278" s="307"/>
      <c r="E278" s="308">
        <v>11</v>
      </c>
      <c r="F278" s="309"/>
      <c r="G278" s="310"/>
      <c r="H278" s="311"/>
      <c r="I278" s="303"/>
      <c r="J278" s="312"/>
      <c r="K278" s="303"/>
      <c r="M278" s="304" t="s">
        <v>460</v>
      </c>
      <c r="O278" s="293"/>
    </row>
    <row r="279" spans="1:80" x14ac:dyDescent="0.2">
      <c r="A279" s="302"/>
      <c r="B279" s="305"/>
      <c r="C279" s="306" t="s">
        <v>461</v>
      </c>
      <c r="D279" s="307"/>
      <c r="E279" s="308">
        <v>10.1</v>
      </c>
      <c r="F279" s="309"/>
      <c r="G279" s="310"/>
      <c r="H279" s="311"/>
      <c r="I279" s="303"/>
      <c r="J279" s="312"/>
      <c r="K279" s="303"/>
      <c r="M279" s="304" t="s">
        <v>461</v>
      </c>
      <c r="O279" s="293"/>
    </row>
    <row r="280" spans="1:80" x14ac:dyDescent="0.2">
      <c r="A280" s="302"/>
      <c r="B280" s="305"/>
      <c r="C280" s="306" t="s">
        <v>462</v>
      </c>
      <c r="D280" s="307"/>
      <c r="E280" s="308">
        <v>7.6</v>
      </c>
      <c r="F280" s="309"/>
      <c r="G280" s="310"/>
      <c r="H280" s="311"/>
      <c r="I280" s="303"/>
      <c r="J280" s="312"/>
      <c r="K280" s="303"/>
      <c r="M280" s="304" t="s">
        <v>462</v>
      </c>
      <c r="O280" s="293"/>
    </row>
    <row r="281" spans="1:80" x14ac:dyDescent="0.2">
      <c r="A281" s="302"/>
      <c r="B281" s="305"/>
      <c r="C281" s="306" t="s">
        <v>463</v>
      </c>
      <c r="D281" s="307"/>
      <c r="E281" s="308">
        <v>6.5</v>
      </c>
      <c r="F281" s="309"/>
      <c r="G281" s="310"/>
      <c r="H281" s="311"/>
      <c r="I281" s="303"/>
      <c r="J281" s="312"/>
      <c r="K281" s="303"/>
      <c r="M281" s="304" t="s">
        <v>463</v>
      </c>
      <c r="O281" s="293"/>
    </row>
    <row r="282" spans="1:80" x14ac:dyDescent="0.2">
      <c r="A282" s="294">
        <v>80</v>
      </c>
      <c r="B282" s="295" t="s">
        <v>464</v>
      </c>
      <c r="C282" s="296" t="s">
        <v>465</v>
      </c>
      <c r="D282" s="297" t="s">
        <v>106</v>
      </c>
      <c r="E282" s="298">
        <v>34.625999999999998</v>
      </c>
      <c r="F282" s="298">
        <v>0</v>
      </c>
      <c r="G282" s="299">
        <f>E282*F282</f>
        <v>0</v>
      </c>
      <c r="H282" s="300">
        <v>3.4000000000000002E-4</v>
      </c>
      <c r="I282" s="301">
        <f>E282*H282</f>
        <v>1.177284E-2</v>
      </c>
      <c r="J282" s="300">
        <v>0</v>
      </c>
      <c r="K282" s="301">
        <f>E282*J282</f>
        <v>0</v>
      </c>
      <c r="O282" s="293">
        <v>2</v>
      </c>
      <c r="AA282" s="262">
        <v>1</v>
      </c>
      <c r="AB282" s="262">
        <v>1</v>
      </c>
      <c r="AC282" s="262">
        <v>1</v>
      </c>
      <c r="AZ282" s="262">
        <v>1</v>
      </c>
      <c r="BA282" s="262">
        <f>IF(AZ282=1,G282,0)</f>
        <v>0</v>
      </c>
      <c r="BB282" s="262">
        <f>IF(AZ282=2,G282,0)</f>
        <v>0</v>
      </c>
      <c r="BC282" s="262">
        <f>IF(AZ282=3,G282,0)</f>
        <v>0</v>
      </c>
      <c r="BD282" s="262">
        <f>IF(AZ282=4,G282,0)</f>
        <v>0</v>
      </c>
      <c r="BE282" s="262">
        <f>IF(AZ282=5,G282,0)</f>
        <v>0</v>
      </c>
      <c r="CA282" s="293">
        <v>1</v>
      </c>
      <c r="CB282" s="293">
        <v>1</v>
      </c>
    </row>
    <row r="283" spans="1:80" x14ac:dyDescent="0.2">
      <c r="A283" s="302"/>
      <c r="B283" s="305"/>
      <c r="C283" s="306" t="s">
        <v>466</v>
      </c>
      <c r="D283" s="307"/>
      <c r="E283" s="308">
        <v>8.5410000000000004</v>
      </c>
      <c r="F283" s="309"/>
      <c r="G283" s="310"/>
      <c r="H283" s="311"/>
      <c r="I283" s="303"/>
      <c r="J283" s="312"/>
      <c r="K283" s="303"/>
      <c r="M283" s="304" t="s">
        <v>466</v>
      </c>
      <c r="O283" s="293"/>
    </row>
    <row r="284" spans="1:80" x14ac:dyDescent="0.2">
      <c r="A284" s="302"/>
      <c r="B284" s="305"/>
      <c r="C284" s="306" t="s">
        <v>467</v>
      </c>
      <c r="D284" s="307"/>
      <c r="E284" s="308">
        <v>5.84</v>
      </c>
      <c r="F284" s="309"/>
      <c r="G284" s="310"/>
      <c r="H284" s="311"/>
      <c r="I284" s="303"/>
      <c r="J284" s="312"/>
      <c r="K284" s="303"/>
      <c r="M284" s="304" t="s">
        <v>467</v>
      </c>
      <c r="O284" s="293"/>
    </row>
    <row r="285" spans="1:80" x14ac:dyDescent="0.2">
      <c r="A285" s="302"/>
      <c r="B285" s="305"/>
      <c r="C285" s="306" t="s">
        <v>468</v>
      </c>
      <c r="D285" s="307"/>
      <c r="E285" s="308">
        <v>7.9</v>
      </c>
      <c r="F285" s="309"/>
      <c r="G285" s="310"/>
      <c r="H285" s="311"/>
      <c r="I285" s="303"/>
      <c r="J285" s="312"/>
      <c r="K285" s="303"/>
      <c r="M285" s="304" t="s">
        <v>468</v>
      </c>
      <c r="O285" s="293"/>
    </row>
    <row r="286" spans="1:80" x14ac:dyDescent="0.2">
      <c r="A286" s="302"/>
      <c r="B286" s="305"/>
      <c r="C286" s="306" t="s">
        <v>469</v>
      </c>
      <c r="D286" s="307"/>
      <c r="E286" s="308">
        <v>7.88</v>
      </c>
      <c r="F286" s="309"/>
      <c r="G286" s="310"/>
      <c r="H286" s="311"/>
      <c r="I286" s="303"/>
      <c r="J286" s="312"/>
      <c r="K286" s="303"/>
      <c r="M286" s="304" t="s">
        <v>469</v>
      </c>
      <c r="O286" s="293"/>
    </row>
    <row r="287" spans="1:80" x14ac:dyDescent="0.2">
      <c r="A287" s="302"/>
      <c r="B287" s="305"/>
      <c r="C287" s="306" t="s">
        <v>470</v>
      </c>
      <c r="D287" s="307"/>
      <c r="E287" s="308">
        <v>4.04</v>
      </c>
      <c r="F287" s="309"/>
      <c r="G287" s="310"/>
      <c r="H287" s="311"/>
      <c r="I287" s="303"/>
      <c r="J287" s="312"/>
      <c r="K287" s="303"/>
      <c r="M287" s="304" t="s">
        <v>470</v>
      </c>
      <c r="O287" s="293"/>
    </row>
    <row r="288" spans="1:80" x14ac:dyDescent="0.2">
      <c r="A288" s="302"/>
      <c r="B288" s="305"/>
      <c r="C288" s="306" t="s">
        <v>471</v>
      </c>
      <c r="D288" s="307"/>
      <c r="E288" s="308">
        <v>0.42499999999999999</v>
      </c>
      <c r="F288" s="309"/>
      <c r="G288" s="310"/>
      <c r="H288" s="311"/>
      <c r="I288" s="303"/>
      <c r="J288" s="312"/>
      <c r="K288" s="303"/>
      <c r="M288" s="304" t="s">
        <v>471</v>
      </c>
      <c r="O288" s="293"/>
    </row>
    <row r="289" spans="1:80" x14ac:dyDescent="0.2">
      <c r="A289" s="294">
        <v>81</v>
      </c>
      <c r="B289" s="295" t="s">
        <v>472</v>
      </c>
      <c r="C289" s="296" t="s">
        <v>473</v>
      </c>
      <c r="D289" s="297" t="s">
        <v>106</v>
      </c>
      <c r="E289" s="298">
        <v>154.227</v>
      </c>
      <c r="F289" s="298">
        <v>0</v>
      </c>
      <c r="G289" s="299">
        <f>E289*F289</f>
        <v>0</v>
      </c>
      <c r="H289" s="300">
        <v>4.1450000000000001E-2</v>
      </c>
      <c r="I289" s="301">
        <f>E289*H289</f>
        <v>6.39270915</v>
      </c>
      <c r="J289" s="300">
        <v>0</v>
      </c>
      <c r="K289" s="301">
        <f>E289*J289</f>
        <v>0</v>
      </c>
      <c r="O289" s="293">
        <v>2</v>
      </c>
      <c r="AA289" s="262">
        <v>1</v>
      </c>
      <c r="AB289" s="262">
        <v>1</v>
      </c>
      <c r="AC289" s="262">
        <v>1</v>
      </c>
      <c r="AZ289" s="262">
        <v>1</v>
      </c>
      <c r="BA289" s="262">
        <f>IF(AZ289=1,G289,0)</f>
        <v>0</v>
      </c>
      <c r="BB289" s="262">
        <f>IF(AZ289=2,G289,0)</f>
        <v>0</v>
      </c>
      <c r="BC289" s="262">
        <f>IF(AZ289=3,G289,0)</f>
        <v>0</v>
      </c>
      <c r="BD289" s="262">
        <f>IF(AZ289=4,G289,0)</f>
        <v>0</v>
      </c>
      <c r="BE289" s="262">
        <f>IF(AZ289=5,G289,0)</f>
        <v>0</v>
      </c>
      <c r="CA289" s="293">
        <v>1</v>
      </c>
      <c r="CB289" s="293">
        <v>1</v>
      </c>
    </row>
    <row r="290" spans="1:80" ht="33.75" x14ac:dyDescent="0.2">
      <c r="A290" s="302"/>
      <c r="B290" s="305"/>
      <c r="C290" s="306" t="s">
        <v>474</v>
      </c>
      <c r="D290" s="307"/>
      <c r="E290" s="308">
        <v>83.947999999999993</v>
      </c>
      <c r="F290" s="309"/>
      <c r="G290" s="310"/>
      <c r="H290" s="311"/>
      <c r="I290" s="303"/>
      <c r="J290" s="312"/>
      <c r="K290" s="303"/>
      <c r="M290" s="304" t="s">
        <v>474</v>
      </c>
      <c r="O290" s="293"/>
    </row>
    <row r="291" spans="1:80" x14ac:dyDescent="0.2">
      <c r="A291" s="302"/>
      <c r="B291" s="305"/>
      <c r="C291" s="306" t="s">
        <v>475</v>
      </c>
      <c r="D291" s="307"/>
      <c r="E291" s="308">
        <v>-13.275</v>
      </c>
      <c r="F291" s="309"/>
      <c r="G291" s="310"/>
      <c r="H291" s="311"/>
      <c r="I291" s="303"/>
      <c r="J291" s="312"/>
      <c r="K291" s="303"/>
      <c r="M291" s="304" t="s">
        <v>475</v>
      </c>
      <c r="O291" s="293"/>
    </row>
    <row r="292" spans="1:80" ht="22.5" x14ac:dyDescent="0.2">
      <c r="A292" s="302"/>
      <c r="B292" s="305"/>
      <c r="C292" s="306" t="s">
        <v>476</v>
      </c>
      <c r="D292" s="307"/>
      <c r="E292" s="308">
        <v>68.513999999999996</v>
      </c>
      <c r="F292" s="309"/>
      <c r="G292" s="310"/>
      <c r="H292" s="311"/>
      <c r="I292" s="303"/>
      <c r="J292" s="312"/>
      <c r="K292" s="303"/>
      <c r="M292" s="304" t="s">
        <v>476</v>
      </c>
      <c r="O292" s="293"/>
    </row>
    <row r="293" spans="1:80" x14ac:dyDescent="0.2">
      <c r="A293" s="302"/>
      <c r="B293" s="305"/>
      <c r="C293" s="306" t="s">
        <v>477</v>
      </c>
      <c r="D293" s="307"/>
      <c r="E293" s="308">
        <v>15.04</v>
      </c>
      <c r="F293" s="309"/>
      <c r="G293" s="310"/>
      <c r="H293" s="311"/>
      <c r="I293" s="303"/>
      <c r="J293" s="312"/>
      <c r="K293" s="303"/>
      <c r="M293" s="304" t="s">
        <v>477</v>
      </c>
      <c r="O293" s="293"/>
    </row>
    <row r="294" spans="1:80" x14ac:dyDescent="0.2">
      <c r="A294" s="294">
        <v>82</v>
      </c>
      <c r="B294" s="295" t="s">
        <v>478</v>
      </c>
      <c r="C294" s="296" t="s">
        <v>479</v>
      </c>
      <c r="D294" s="297" t="s">
        <v>106</v>
      </c>
      <c r="E294" s="298">
        <v>111.20099999999999</v>
      </c>
      <c r="F294" s="298">
        <v>0</v>
      </c>
      <c r="G294" s="299">
        <f>E294*F294</f>
        <v>0</v>
      </c>
      <c r="H294" s="300">
        <v>3.9210000000000002E-2</v>
      </c>
      <c r="I294" s="301">
        <f>E294*H294</f>
        <v>4.36019121</v>
      </c>
      <c r="J294" s="300">
        <v>0</v>
      </c>
      <c r="K294" s="301">
        <f>E294*J294</f>
        <v>0</v>
      </c>
      <c r="O294" s="293">
        <v>2</v>
      </c>
      <c r="AA294" s="262">
        <v>1</v>
      </c>
      <c r="AB294" s="262">
        <v>0</v>
      </c>
      <c r="AC294" s="262">
        <v>0</v>
      </c>
      <c r="AZ294" s="262">
        <v>1</v>
      </c>
      <c r="BA294" s="262">
        <f>IF(AZ294=1,G294,0)</f>
        <v>0</v>
      </c>
      <c r="BB294" s="262">
        <f>IF(AZ294=2,G294,0)</f>
        <v>0</v>
      </c>
      <c r="BC294" s="262">
        <f>IF(AZ294=3,G294,0)</f>
        <v>0</v>
      </c>
      <c r="BD294" s="262">
        <f>IF(AZ294=4,G294,0)</f>
        <v>0</v>
      </c>
      <c r="BE294" s="262">
        <f>IF(AZ294=5,G294,0)</f>
        <v>0</v>
      </c>
      <c r="CA294" s="293">
        <v>1</v>
      </c>
      <c r="CB294" s="293">
        <v>0</v>
      </c>
    </row>
    <row r="295" spans="1:80" ht="22.5" x14ac:dyDescent="0.2">
      <c r="A295" s="302"/>
      <c r="B295" s="305"/>
      <c r="C295" s="306" t="s">
        <v>480</v>
      </c>
      <c r="D295" s="307"/>
      <c r="E295" s="308">
        <v>41.473999999999997</v>
      </c>
      <c r="F295" s="309"/>
      <c r="G295" s="310"/>
      <c r="H295" s="311"/>
      <c r="I295" s="303"/>
      <c r="J295" s="312"/>
      <c r="K295" s="303"/>
      <c r="M295" s="304" t="s">
        <v>480</v>
      </c>
      <c r="O295" s="293"/>
    </row>
    <row r="296" spans="1:80" ht="22.5" x14ac:dyDescent="0.2">
      <c r="A296" s="302"/>
      <c r="B296" s="305"/>
      <c r="C296" s="306" t="s">
        <v>481</v>
      </c>
      <c r="D296" s="307"/>
      <c r="E296" s="308">
        <v>34.283000000000001</v>
      </c>
      <c r="F296" s="309"/>
      <c r="G296" s="310"/>
      <c r="H296" s="311"/>
      <c r="I296" s="303"/>
      <c r="J296" s="312"/>
      <c r="K296" s="303"/>
      <c r="M296" s="304" t="s">
        <v>481</v>
      </c>
      <c r="O296" s="293"/>
    </row>
    <row r="297" spans="1:80" x14ac:dyDescent="0.2">
      <c r="A297" s="302"/>
      <c r="B297" s="305"/>
      <c r="C297" s="306" t="s">
        <v>482</v>
      </c>
      <c r="D297" s="307"/>
      <c r="E297" s="308">
        <v>17.327999999999999</v>
      </c>
      <c r="F297" s="309"/>
      <c r="G297" s="310"/>
      <c r="H297" s="311"/>
      <c r="I297" s="303"/>
      <c r="J297" s="312"/>
      <c r="K297" s="303"/>
      <c r="M297" s="304" t="s">
        <v>482</v>
      </c>
      <c r="O297" s="293"/>
    </row>
    <row r="298" spans="1:80" x14ac:dyDescent="0.2">
      <c r="A298" s="302"/>
      <c r="B298" s="305"/>
      <c r="C298" s="306" t="s">
        <v>483</v>
      </c>
      <c r="D298" s="307"/>
      <c r="E298" s="308">
        <v>9.2919999999999998</v>
      </c>
      <c r="F298" s="309"/>
      <c r="G298" s="310"/>
      <c r="H298" s="311"/>
      <c r="I298" s="303"/>
      <c r="J298" s="312"/>
      <c r="K298" s="303"/>
      <c r="M298" s="304" t="s">
        <v>483</v>
      </c>
      <c r="O298" s="293"/>
    </row>
    <row r="299" spans="1:80" x14ac:dyDescent="0.2">
      <c r="A299" s="302"/>
      <c r="B299" s="305"/>
      <c r="C299" s="306" t="s">
        <v>484</v>
      </c>
      <c r="D299" s="307"/>
      <c r="E299" s="308">
        <v>8.8239999999999998</v>
      </c>
      <c r="F299" s="309"/>
      <c r="G299" s="310"/>
      <c r="H299" s="311"/>
      <c r="I299" s="303"/>
      <c r="J299" s="312"/>
      <c r="K299" s="303"/>
      <c r="M299" s="304" t="s">
        <v>484</v>
      </c>
      <c r="O299" s="293"/>
    </row>
    <row r="300" spans="1:80" x14ac:dyDescent="0.2">
      <c r="A300" s="294">
        <v>83</v>
      </c>
      <c r="B300" s="295" t="s">
        <v>485</v>
      </c>
      <c r="C300" s="296" t="s">
        <v>486</v>
      </c>
      <c r="D300" s="297" t="s">
        <v>106</v>
      </c>
      <c r="E300" s="298">
        <v>1131.3217</v>
      </c>
      <c r="F300" s="298">
        <v>0</v>
      </c>
      <c r="G300" s="299">
        <f>E300*F300</f>
        <v>0</v>
      </c>
      <c r="H300" s="300">
        <v>4.7660000000000001E-2</v>
      </c>
      <c r="I300" s="301">
        <f>E300*H300</f>
        <v>53.918792222</v>
      </c>
      <c r="J300" s="300">
        <v>0</v>
      </c>
      <c r="K300" s="301">
        <f>E300*J300</f>
        <v>0</v>
      </c>
      <c r="O300" s="293">
        <v>2</v>
      </c>
      <c r="AA300" s="262">
        <v>1</v>
      </c>
      <c r="AB300" s="262">
        <v>1</v>
      </c>
      <c r="AC300" s="262">
        <v>1</v>
      </c>
      <c r="AZ300" s="262">
        <v>1</v>
      </c>
      <c r="BA300" s="262">
        <f>IF(AZ300=1,G300,0)</f>
        <v>0</v>
      </c>
      <c r="BB300" s="262">
        <f>IF(AZ300=2,G300,0)</f>
        <v>0</v>
      </c>
      <c r="BC300" s="262">
        <f>IF(AZ300=3,G300,0)</f>
        <v>0</v>
      </c>
      <c r="BD300" s="262">
        <f>IF(AZ300=4,G300,0)</f>
        <v>0</v>
      </c>
      <c r="BE300" s="262">
        <f>IF(AZ300=5,G300,0)</f>
        <v>0</v>
      </c>
      <c r="CA300" s="293">
        <v>1</v>
      </c>
      <c r="CB300" s="293">
        <v>1</v>
      </c>
    </row>
    <row r="301" spans="1:80" ht="33.75" x14ac:dyDescent="0.2">
      <c r="A301" s="302"/>
      <c r="B301" s="305"/>
      <c r="C301" s="306" t="s">
        <v>487</v>
      </c>
      <c r="D301" s="307"/>
      <c r="E301" s="308">
        <v>122.9</v>
      </c>
      <c r="F301" s="309"/>
      <c r="G301" s="310"/>
      <c r="H301" s="311"/>
      <c r="I301" s="303"/>
      <c r="J301" s="312"/>
      <c r="K301" s="303"/>
      <c r="M301" s="304" t="s">
        <v>487</v>
      </c>
      <c r="O301" s="293"/>
    </row>
    <row r="302" spans="1:80" ht="22.5" x14ac:dyDescent="0.2">
      <c r="A302" s="302"/>
      <c r="B302" s="305"/>
      <c r="C302" s="306" t="s">
        <v>488</v>
      </c>
      <c r="D302" s="307"/>
      <c r="E302" s="308">
        <v>77.849999999999994</v>
      </c>
      <c r="F302" s="309"/>
      <c r="G302" s="310"/>
      <c r="H302" s="311"/>
      <c r="I302" s="303"/>
      <c r="J302" s="312"/>
      <c r="K302" s="303"/>
      <c r="M302" s="304" t="s">
        <v>488</v>
      </c>
      <c r="O302" s="293"/>
    </row>
    <row r="303" spans="1:80" ht="33.75" x14ac:dyDescent="0.2">
      <c r="A303" s="302"/>
      <c r="B303" s="305"/>
      <c r="C303" s="306" t="s">
        <v>489</v>
      </c>
      <c r="D303" s="307"/>
      <c r="E303" s="308">
        <v>96.096000000000004</v>
      </c>
      <c r="F303" s="309"/>
      <c r="G303" s="310"/>
      <c r="H303" s="311"/>
      <c r="I303" s="303"/>
      <c r="J303" s="312"/>
      <c r="K303" s="303"/>
      <c r="M303" s="304" t="s">
        <v>489</v>
      </c>
      <c r="O303" s="293"/>
    </row>
    <row r="304" spans="1:80" ht="22.5" x14ac:dyDescent="0.2">
      <c r="A304" s="302"/>
      <c r="B304" s="305"/>
      <c r="C304" s="306" t="s">
        <v>490</v>
      </c>
      <c r="D304" s="307"/>
      <c r="E304" s="308">
        <v>43.042000000000002</v>
      </c>
      <c r="F304" s="309"/>
      <c r="G304" s="310"/>
      <c r="H304" s="311"/>
      <c r="I304" s="303"/>
      <c r="J304" s="312"/>
      <c r="K304" s="303"/>
      <c r="M304" s="304" t="s">
        <v>490</v>
      </c>
      <c r="O304" s="293"/>
    </row>
    <row r="305" spans="1:15" x14ac:dyDescent="0.2">
      <c r="A305" s="302"/>
      <c r="B305" s="305"/>
      <c r="C305" s="306" t="s">
        <v>491</v>
      </c>
      <c r="D305" s="307"/>
      <c r="E305" s="308">
        <v>2.6676000000000002</v>
      </c>
      <c r="F305" s="309"/>
      <c r="G305" s="310"/>
      <c r="H305" s="311"/>
      <c r="I305" s="303"/>
      <c r="J305" s="312"/>
      <c r="K305" s="303"/>
      <c r="M305" s="304" t="s">
        <v>491</v>
      </c>
      <c r="O305" s="293"/>
    </row>
    <row r="306" spans="1:15" ht="22.5" x14ac:dyDescent="0.2">
      <c r="A306" s="302"/>
      <c r="B306" s="305"/>
      <c r="C306" s="306" t="s">
        <v>492</v>
      </c>
      <c r="D306" s="307"/>
      <c r="E306" s="308">
        <v>174.82400000000001</v>
      </c>
      <c r="F306" s="309"/>
      <c r="G306" s="310"/>
      <c r="H306" s="311"/>
      <c r="I306" s="303"/>
      <c r="J306" s="312"/>
      <c r="K306" s="303"/>
      <c r="M306" s="304" t="s">
        <v>492</v>
      </c>
      <c r="O306" s="293"/>
    </row>
    <row r="307" spans="1:15" ht="22.5" x14ac:dyDescent="0.2">
      <c r="A307" s="302"/>
      <c r="B307" s="305"/>
      <c r="C307" s="306" t="s">
        <v>493</v>
      </c>
      <c r="D307" s="307"/>
      <c r="E307" s="308">
        <v>41.758000000000003</v>
      </c>
      <c r="F307" s="309"/>
      <c r="G307" s="310"/>
      <c r="H307" s="311"/>
      <c r="I307" s="303"/>
      <c r="J307" s="312"/>
      <c r="K307" s="303"/>
      <c r="M307" s="304" t="s">
        <v>493</v>
      </c>
      <c r="O307" s="293"/>
    </row>
    <row r="308" spans="1:15" x14ac:dyDescent="0.2">
      <c r="A308" s="302"/>
      <c r="B308" s="305"/>
      <c r="C308" s="306" t="s">
        <v>494</v>
      </c>
      <c r="D308" s="307"/>
      <c r="E308" s="308">
        <v>4.76</v>
      </c>
      <c r="F308" s="309"/>
      <c r="G308" s="310"/>
      <c r="H308" s="311"/>
      <c r="I308" s="303"/>
      <c r="J308" s="312"/>
      <c r="K308" s="303"/>
      <c r="M308" s="304" t="s">
        <v>494</v>
      </c>
      <c r="O308" s="293"/>
    </row>
    <row r="309" spans="1:15" x14ac:dyDescent="0.2">
      <c r="A309" s="302"/>
      <c r="B309" s="305"/>
      <c r="C309" s="306" t="s">
        <v>495</v>
      </c>
      <c r="D309" s="307"/>
      <c r="E309" s="308">
        <v>34.993400000000001</v>
      </c>
      <c r="F309" s="309"/>
      <c r="G309" s="310"/>
      <c r="H309" s="311"/>
      <c r="I309" s="303"/>
      <c r="J309" s="312"/>
      <c r="K309" s="303"/>
      <c r="M309" s="304" t="s">
        <v>495</v>
      </c>
      <c r="O309" s="293"/>
    </row>
    <row r="310" spans="1:15" ht="22.5" x14ac:dyDescent="0.2">
      <c r="A310" s="302"/>
      <c r="B310" s="305"/>
      <c r="C310" s="306" t="s">
        <v>496</v>
      </c>
      <c r="D310" s="307"/>
      <c r="E310" s="308">
        <v>136.24</v>
      </c>
      <c r="F310" s="309"/>
      <c r="G310" s="310"/>
      <c r="H310" s="311"/>
      <c r="I310" s="303"/>
      <c r="J310" s="312"/>
      <c r="K310" s="303"/>
      <c r="M310" s="304" t="s">
        <v>496</v>
      </c>
      <c r="O310" s="293"/>
    </row>
    <row r="311" spans="1:15" ht="22.5" x14ac:dyDescent="0.2">
      <c r="A311" s="302"/>
      <c r="B311" s="305"/>
      <c r="C311" s="306" t="s">
        <v>497</v>
      </c>
      <c r="D311" s="307"/>
      <c r="E311" s="308">
        <v>27.331</v>
      </c>
      <c r="F311" s="309"/>
      <c r="G311" s="310"/>
      <c r="H311" s="311"/>
      <c r="I311" s="303"/>
      <c r="J311" s="312"/>
      <c r="K311" s="303"/>
      <c r="M311" s="304" t="s">
        <v>497</v>
      </c>
      <c r="O311" s="293"/>
    </row>
    <row r="312" spans="1:15" x14ac:dyDescent="0.2">
      <c r="A312" s="302"/>
      <c r="B312" s="305"/>
      <c r="C312" s="306" t="s">
        <v>498</v>
      </c>
      <c r="D312" s="307"/>
      <c r="E312" s="308">
        <v>3.3224</v>
      </c>
      <c r="F312" s="309"/>
      <c r="G312" s="310"/>
      <c r="H312" s="311"/>
      <c r="I312" s="303"/>
      <c r="J312" s="312"/>
      <c r="K312" s="303"/>
      <c r="M312" s="304" t="s">
        <v>498</v>
      </c>
      <c r="O312" s="293"/>
    </row>
    <row r="313" spans="1:15" x14ac:dyDescent="0.2">
      <c r="A313" s="302"/>
      <c r="B313" s="305"/>
      <c r="C313" s="306" t="s">
        <v>499</v>
      </c>
      <c r="D313" s="307"/>
      <c r="E313" s="308">
        <v>35.236800000000002</v>
      </c>
      <c r="F313" s="309"/>
      <c r="G313" s="310"/>
      <c r="H313" s="311"/>
      <c r="I313" s="303"/>
      <c r="J313" s="312"/>
      <c r="K313" s="303"/>
      <c r="M313" s="304" t="s">
        <v>499</v>
      </c>
      <c r="O313" s="293"/>
    </row>
    <row r="314" spans="1:15" ht="22.5" x14ac:dyDescent="0.2">
      <c r="A314" s="302"/>
      <c r="B314" s="305"/>
      <c r="C314" s="306" t="s">
        <v>500</v>
      </c>
      <c r="D314" s="307"/>
      <c r="E314" s="308">
        <v>87.138999999999996</v>
      </c>
      <c r="F314" s="309"/>
      <c r="G314" s="310"/>
      <c r="H314" s="311"/>
      <c r="I314" s="303"/>
      <c r="J314" s="312"/>
      <c r="K314" s="303"/>
      <c r="M314" s="304" t="s">
        <v>500</v>
      </c>
      <c r="O314" s="293"/>
    </row>
    <row r="315" spans="1:15" ht="22.5" x14ac:dyDescent="0.2">
      <c r="A315" s="302"/>
      <c r="B315" s="305"/>
      <c r="C315" s="306" t="s">
        <v>501</v>
      </c>
      <c r="D315" s="307"/>
      <c r="E315" s="308">
        <v>-9.7445000000000004</v>
      </c>
      <c r="F315" s="309"/>
      <c r="G315" s="310"/>
      <c r="H315" s="311"/>
      <c r="I315" s="303"/>
      <c r="J315" s="312"/>
      <c r="K315" s="303"/>
      <c r="M315" s="304" t="s">
        <v>501</v>
      </c>
      <c r="O315" s="293"/>
    </row>
    <row r="316" spans="1:15" ht="22.5" x14ac:dyDescent="0.2">
      <c r="A316" s="302"/>
      <c r="B316" s="305"/>
      <c r="C316" s="306" t="s">
        <v>502</v>
      </c>
      <c r="D316" s="307"/>
      <c r="E316" s="308">
        <v>68.734999999999999</v>
      </c>
      <c r="F316" s="309"/>
      <c r="G316" s="310"/>
      <c r="H316" s="311"/>
      <c r="I316" s="303"/>
      <c r="J316" s="312"/>
      <c r="K316" s="303"/>
      <c r="M316" s="304" t="s">
        <v>502</v>
      </c>
      <c r="O316" s="293"/>
    </row>
    <row r="317" spans="1:15" x14ac:dyDescent="0.2">
      <c r="A317" s="302"/>
      <c r="B317" s="305"/>
      <c r="C317" s="306" t="s">
        <v>503</v>
      </c>
      <c r="D317" s="307"/>
      <c r="E317" s="308">
        <v>-2.78</v>
      </c>
      <c r="F317" s="309"/>
      <c r="G317" s="310"/>
      <c r="H317" s="311"/>
      <c r="I317" s="303"/>
      <c r="J317" s="312"/>
      <c r="K317" s="303"/>
      <c r="M317" s="304" t="s">
        <v>503</v>
      </c>
      <c r="O317" s="293"/>
    </row>
    <row r="318" spans="1:15" x14ac:dyDescent="0.2">
      <c r="A318" s="302"/>
      <c r="B318" s="305"/>
      <c r="C318" s="306" t="s">
        <v>504</v>
      </c>
      <c r="D318" s="307"/>
      <c r="E318" s="308">
        <v>30.25</v>
      </c>
      <c r="F318" s="309"/>
      <c r="G318" s="310"/>
      <c r="H318" s="311"/>
      <c r="I318" s="303"/>
      <c r="J318" s="312"/>
      <c r="K318" s="303"/>
      <c r="M318" s="304" t="s">
        <v>504</v>
      </c>
      <c r="O318" s="293"/>
    </row>
    <row r="319" spans="1:15" ht="22.5" x14ac:dyDescent="0.2">
      <c r="A319" s="302"/>
      <c r="B319" s="305"/>
      <c r="C319" s="306" t="s">
        <v>505</v>
      </c>
      <c r="D319" s="307"/>
      <c r="E319" s="308">
        <v>69.224999999999994</v>
      </c>
      <c r="F319" s="309"/>
      <c r="G319" s="310"/>
      <c r="H319" s="311"/>
      <c r="I319" s="303"/>
      <c r="J319" s="312"/>
      <c r="K319" s="303"/>
      <c r="M319" s="304" t="s">
        <v>505</v>
      </c>
      <c r="O319" s="293"/>
    </row>
    <row r="320" spans="1:15" ht="22.5" x14ac:dyDescent="0.2">
      <c r="A320" s="302"/>
      <c r="B320" s="305"/>
      <c r="C320" s="306" t="s">
        <v>506</v>
      </c>
      <c r="D320" s="307"/>
      <c r="E320" s="308">
        <v>-2.4769999999999999</v>
      </c>
      <c r="F320" s="309"/>
      <c r="G320" s="310"/>
      <c r="H320" s="311"/>
      <c r="I320" s="303"/>
      <c r="J320" s="312"/>
      <c r="K320" s="303"/>
      <c r="M320" s="304" t="s">
        <v>506</v>
      </c>
      <c r="O320" s="293"/>
    </row>
    <row r="321" spans="1:80" ht="22.5" x14ac:dyDescent="0.2">
      <c r="A321" s="302"/>
      <c r="B321" s="305"/>
      <c r="C321" s="306" t="s">
        <v>507</v>
      </c>
      <c r="D321" s="307"/>
      <c r="E321" s="308">
        <v>68.718000000000004</v>
      </c>
      <c r="F321" s="309"/>
      <c r="G321" s="310"/>
      <c r="H321" s="311"/>
      <c r="I321" s="303"/>
      <c r="J321" s="312"/>
      <c r="K321" s="303"/>
      <c r="M321" s="304" t="s">
        <v>507</v>
      </c>
      <c r="O321" s="293"/>
    </row>
    <row r="322" spans="1:80" x14ac:dyDescent="0.2">
      <c r="A322" s="302"/>
      <c r="B322" s="305"/>
      <c r="C322" s="306" t="s">
        <v>508</v>
      </c>
      <c r="D322" s="307"/>
      <c r="E322" s="308">
        <v>-5.78</v>
      </c>
      <c r="F322" s="309"/>
      <c r="G322" s="310"/>
      <c r="H322" s="311"/>
      <c r="I322" s="303"/>
      <c r="J322" s="312"/>
      <c r="K322" s="303"/>
      <c r="M322" s="304" t="s">
        <v>508</v>
      </c>
      <c r="O322" s="293"/>
    </row>
    <row r="323" spans="1:80" x14ac:dyDescent="0.2">
      <c r="A323" s="302"/>
      <c r="B323" s="305"/>
      <c r="C323" s="306" t="s">
        <v>509</v>
      </c>
      <c r="D323" s="307"/>
      <c r="E323" s="308">
        <v>27.015000000000001</v>
      </c>
      <c r="F323" s="309"/>
      <c r="G323" s="310"/>
      <c r="H323" s="311"/>
      <c r="I323" s="303"/>
      <c r="J323" s="312"/>
      <c r="K323" s="303"/>
      <c r="M323" s="304" t="s">
        <v>509</v>
      </c>
      <c r="O323" s="293"/>
    </row>
    <row r="324" spans="1:80" x14ac:dyDescent="0.2">
      <c r="A324" s="294">
        <v>84</v>
      </c>
      <c r="B324" s="295" t="s">
        <v>510</v>
      </c>
      <c r="C324" s="296" t="s">
        <v>511</v>
      </c>
      <c r="D324" s="297" t="s">
        <v>106</v>
      </c>
      <c r="E324" s="298">
        <v>66.47</v>
      </c>
      <c r="F324" s="298">
        <v>0</v>
      </c>
      <c r="G324" s="299">
        <f>E324*F324</f>
        <v>0</v>
      </c>
      <c r="H324" s="300">
        <v>4.0000000000000003E-5</v>
      </c>
      <c r="I324" s="301">
        <f>E324*H324</f>
        <v>2.6588000000000002E-3</v>
      </c>
      <c r="J324" s="300">
        <v>0</v>
      </c>
      <c r="K324" s="301">
        <f>E324*J324</f>
        <v>0</v>
      </c>
      <c r="O324" s="293">
        <v>2</v>
      </c>
      <c r="AA324" s="262">
        <v>1</v>
      </c>
      <c r="AB324" s="262">
        <v>1</v>
      </c>
      <c r="AC324" s="262">
        <v>1</v>
      </c>
      <c r="AZ324" s="262">
        <v>1</v>
      </c>
      <c r="BA324" s="262">
        <f>IF(AZ324=1,G324,0)</f>
        <v>0</v>
      </c>
      <c r="BB324" s="262">
        <f>IF(AZ324=2,G324,0)</f>
        <v>0</v>
      </c>
      <c r="BC324" s="262">
        <f>IF(AZ324=3,G324,0)</f>
        <v>0</v>
      </c>
      <c r="BD324" s="262">
        <f>IF(AZ324=4,G324,0)</f>
        <v>0</v>
      </c>
      <c r="BE324" s="262">
        <f>IF(AZ324=5,G324,0)</f>
        <v>0</v>
      </c>
      <c r="CA324" s="293">
        <v>1</v>
      </c>
      <c r="CB324" s="293">
        <v>1</v>
      </c>
    </row>
    <row r="325" spans="1:80" ht="22.5" x14ac:dyDescent="0.2">
      <c r="A325" s="294">
        <v>85</v>
      </c>
      <c r="B325" s="295" t="s">
        <v>512</v>
      </c>
      <c r="C325" s="296" t="s">
        <v>513</v>
      </c>
      <c r="D325" s="297" t="s">
        <v>181</v>
      </c>
      <c r="E325" s="298">
        <v>226.12</v>
      </c>
      <c r="F325" s="298">
        <v>0</v>
      </c>
      <c r="G325" s="299">
        <f>E325*F325</f>
        <v>0</v>
      </c>
      <c r="H325" s="300">
        <v>1.4999999999999999E-4</v>
      </c>
      <c r="I325" s="301">
        <f>E325*H325</f>
        <v>3.3917999999999997E-2</v>
      </c>
      <c r="J325" s="300">
        <v>0</v>
      </c>
      <c r="K325" s="301">
        <f>E325*J325</f>
        <v>0</v>
      </c>
      <c r="O325" s="293">
        <v>2</v>
      </c>
      <c r="AA325" s="262">
        <v>1</v>
      </c>
      <c r="AB325" s="262">
        <v>1</v>
      </c>
      <c r="AC325" s="262">
        <v>1</v>
      </c>
      <c r="AZ325" s="262">
        <v>1</v>
      </c>
      <c r="BA325" s="262">
        <f>IF(AZ325=1,G325,0)</f>
        <v>0</v>
      </c>
      <c r="BB325" s="262">
        <f>IF(AZ325=2,G325,0)</f>
        <v>0</v>
      </c>
      <c r="BC325" s="262">
        <f>IF(AZ325=3,G325,0)</f>
        <v>0</v>
      </c>
      <c r="BD325" s="262">
        <f>IF(AZ325=4,G325,0)</f>
        <v>0</v>
      </c>
      <c r="BE325" s="262">
        <f>IF(AZ325=5,G325,0)</f>
        <v>0</v>
      </c>
      <c r="CA325" s="293">
        <v>1</v>
      </c>
      <c r="CB325" s="293">
        <v>1</v>
      </c>
    </row>
    <row r="326" spans="1:80" x14ac:dyDescent="0.2">
      <c r="A326" s="302"/>
      <c r="B326" s="305"/>
      <c r="C326" s="306" t="s">
        <v>514</v>
      </c>
      <c r="D326" s="307"/>
      <c r="E326" s="308">
        <v>1.76</v>
      </c>
      <c r="F326" s="309"/>
      <c r="G326" s="310"/>
      <c r="H326" s="311"/>
      <c r="I326" s="303"/>
      <c r="J326" s="312"/>
      <c r="K326" s="303"/>
      <c r="M326" s="304" t="s">
        <v>514</v>
      </c>
      <c r="O326" s="293"/>
    </row>
    <row r="327" spans="1:80" x14ac:dyDescent="0.2">
      <c r="A327" s="302"/>
      <c r="B327" s="305"/>
      <c r="C327" s="306" t="s">
        <v>515</v>
      </c>
      <c r="D327" s="307"/>
      <c r="E327" s="308">
        <v>6</v>
      </c>
      <c r="F327" s="309"/>
      <c r="G327" s="310"/>
      <c r="H327" s="311"/>
      <c r="I327" s="303"/>
      <c r="J327" s="312"/>
      <c r="K327" s="303"/>
      <c r="M327" s="304" t="s">
        <v>515</v>
      </c>
      <c r="O327" s="293"/>
    </row>
    <row r="328" spans="1:80" x14ac:dyDescent="0.2">
      <c r="A328" s="302"/>
      <c r="B328" s="305"/>
      <c r="C328" s="306" t="s">
        <v>516</v>
      </c>
      <c r="D328" s="307"/>
      <c r="E328" s="308">
        <v>3.8</v>
      </c>
      <c r="F328" s="309"/>
      <c r="G328" s="310"/>
      <c r="H328" s="311"/>
      <c r="I328" s="303"/>
      <c r="J328" s="312"/>
      <c r="K328" s="303"/>
      <c r="M328" s="304" t="s">
        <v>516</v>
      </c>
      <c r="O328" s="293"/>
    </row>
    <row r="329" spans="1:80" x14ac:dyDescent="0.2">
      <c r="A329" s="302"/>
      <c r="B329" s="305"/>
      <c r="C329" s="306" t="s">
        <v>517</v>
      </c>
      <c r="D329" s="307"/>
      <c r="E329" s="308">
        <v>6.6</v>
      </c>
      <c r="F329" s="309"/>
      <c r="G329" s="310"/>
      <c r="H329" s="311"/>
      <c r="I329" s="303"/>
      <c r="J329" s="312"/>
      <c r="K329" s="303"/>
      <c r="M329" s="304" t="s">
        <v>517</v>
      </c>
      <c r="O329" s="293"/>
    </row>
    <row r="330" spans="1:80" x14ac:dyDescent="0.2">
      <c r="A330" s="302"/>
      <c r="B330" s="305"/>
      <c r="C330" s="306" t="s">
        <v>518</v>
      </c>
      <c r="D330" s="307"/>
      <c r="E330" s="308">
        <v>5.72</v>
      </c>
      <c r="F330" s="309"/>
      <c r="G330" s="310"/>
      <c r="H330" s="311"/>
      <c r="I330" s="303"/>
      <c r="J330" s="312"/>
      <c r="K330" s="303"/>
      <c r="M330" s="304" t="s">
        <v>518</v>
      </c>
      <c r="O330" s="293"/>
    </row>
    <row r="331" spans="1:80" x14ac:dyDescent="0.2">
      <c r="A331" s="302"/>
      <c r="B331" s="305"/>
      <c r="C331" s="306" t="s">
        <v>519</v>
      </c>
      <c r="D331" s="307"/>
      <c r="E331" s="308">
        <v>2.64</v>
      </c>
      <c r="F331" s="309"/>
      <c r="G331" s="310"/>
      <c r="H331" s="311"/>
      <c r="I331" s="303"/>
      <c r="J331" s="312"/>
      <c r="K331" s="303"/>
      <c r="M331" s="304" t="s">
        <v>519</v>
      </c>
      <c r="O331" s="293"/>
    </row>
    <row r="332" spans="1:80" x14ac:dyDescent="0.2">
      <c r="A332" s="302"/>
      <c r="B332" s="305"/>
      <c r="C332" s="306" t="s">
        <v>520</v>
      </c>
      <c r="D332" s="307"/>
      <c r="E332" s="308">
        <v>3.34</v>
      </c>
      <c r="F332" s="309"/>
      <c r="G332" s="310"/>
      <c r="H332" s="311"/>
      <c r="I332" s="303"/>
      <c r="J332" s="312"/>
      <c r="K332" s="303"/>
      <c r="M332" s="304" t="s">
        <v>520</v>
      </c>
      <c r="O332" s="293"/>
    </row>
    <row r="333" spans="1:80" x14ac:dyDescent="0.2">
      <c r="A333" s="302"/>
      <c r="B333" s="305"/>
      <c r="C333" s="306" t="s">
        <v>521</v>
      </c>
      <c r="D333" s="307"/>
      <c r="E333" s="308">
        <v>8.08</v>
      </c>
      <c r="F333" s="309"/>
      <c r="G333" s="310"/>
      <c r="H333" s="311"/>
      <c r="I333" s="303"/>
      <c r="J333" s="312"/>
      <c r="K333" s="303"/>
      <c r="M333" s="304" t="s">
        <v>521</v>
      </c>
      <c r="O333" s="293"/>
    </row>
    <row r="334" spans="1:80" x14ac:dyDescent="0.2">
      <c r="A334" s="302"/>
      <c r="B334" s="305"/>
      <c r="C334" s="306" t="s">
        <v>522</v>
      </c>
      <c r="D334" s="307"/>
      <c r="E334" s="308">
        <v>6.92</v>
      </c>
      <c r="F334" s="309"/>
      <c r="G334" s="310"/>
      <c r="H334" s="311"/>
      <c r="I334" s="303"/>
      <c r="J334" s="312"/>
      <c r="K334" s="303"/>
      <c r="M334" s="304" t="s">
        <v>522</v>
      </c>
      <c r="O334" s="293"/>
    </row>
    <row r="335" spans="1:80" x14ac:dyDescent="0.2">
      <c r="A335" s="302"/>
      <c r="B335" s="305"/>
      <c r="C335" s="306" t="s">
        <v>523</v>
      </c>
      <c r="D335" s="307"/>
      <c r="E335" s="308">
        <v>9.08</v>
      </c>
      <c r="F335" s="309"/>
      <c r="G335" s="310"/>
      <c r="H335" s="311"/>
      <c r="I335" s="303"/>
      <c r="J335" s="312"/>
      <c r="K335" s="303"/>
      <c r="M335" s="304" t="s">
        <v>523</v>
      </c>
      <c r="O335" s="293"/>
    </row>
    <row r="336" spans="1:80" x14ac:dyDescent="0.2">
      <c r="A336" s="302"/>
      <c r="B336" s="305"/>
      <c r="C336" s="306" t="s">
        <v>524</v>
      </c>
      <c r="D336" s="307"/>
      <c r="E336" s="308">
        <v>15.12</v>
      </c>
      <c r="F336" s="309"/>
      <c r="G336" s="310"/>
      <c r="H336" s="311"/>
      <c r="I336" s="303"/>
      <c r="J336" s="312"/>
      <c r="K336" s="303"/>
      <c r="M336" s="304" t="s">
        <v>524</v>
      </c>
      <c r="O336" s="293"/>
    </row>
    <row r="337" spans="1:80" x14ac:dyDescent="0.2">
      <c r="A337" s="302"/>
      <c r="B337" s="305"/>
      <c r="C337" s="306" t="s">
        <v>525</v>
      </c>
      <c r="D337" s="307"/>
      <c r="E337" s="308">
        <v>95.4</v>
      </c>
      <c r="F337" s="309"/>
      <c r="G337" s="310"/>
      <c r="H337" s="311"/>
      <c r="I337" s="303"/>
      <c r="J337" s="312"/>
      <c r="K337" s="303"/>
      <c r="M337" s="304" t="s">
        <v>525</v>
      </c>
      <c r="O337" s="293"/>
    </row>
    <row r="338" spans="1:80" x14ac:dyDescent="0.2">
      <c r="A338" s="302"/>
      <c r="B338" s="305"/>
      <c r="C338" s="306" t="s">
        <v>526</v>
      </c>
      <c r="D338" s="307"/>
      <c r="E338" s="308">
        <v>10.72</v>
      </c>
      <c r="F338" s="309"/>
      <c r="G338" s="310"/>
      <c r="H338" s="311"/>
      <c r="I338" s="303"/>
      <c r="J338" s="312"/>
      <c r="K338" s="303"/>
      <c r="M338" s="304" t="s">
        <v>526</v>
      </c>
      <c r="O338" s="293"/>
    </row>
    <row r="339" spans="1:80" x14ac:dyDescent="0.2">
      <c r="A339" s="302"/>
      <c r="B339" s="305"/>
      <c r="C339" s="306" t="s">
        <v>527</v>
      </c>
      <c r="D339" s="307"/>
      <c r="E339" s="308">
        <v>19.8</v>
      </c>
      <c r="F339" s="309"/>
      <c r="G339" s="310"/>
      <c r="H339" s="311"/>
      <c r="I339" s="303"/>
      <c r="J339" s="312"/>
      <c r="K339" s="303"/>
      <c r="M339" s="304" t="s">
        <v>527</v>
      </c>
      <c r="O339" s="293"/>
    </row>
    <row r="340" spans="1:80" x14ac:dyDescent="0.2">
      <c r="A340" s="302"/>
      <c r="B340" s="305"/>
      <c r="C340" s="306" t="s">
        <v>528</v>
      </c>
      <c r="D340" s="307"/>
      <c r="E340" s="308">
        <v>7.1</v>
      </c>
      <c r="F340" s="309"/>
      <c r="G340" s="310"/>
      <c r="H340" s="311"/>
      <c r="I340" s="303"/>
      <c r="J340" s="312"/>
      <c r="K340" s="303"/>
      <c r="M340" s="304" t="s">
        <v>528</v>
      </c>
      <c r="O340" s="293"/>
    </row>
    <row r="341" spans="1:80" x14ac:dyDescent="0.2">
      <c r="A341" s="302"/>
      <c r="B341" s="305"/>
      <c r="C341" s="306" t="s">
        <v>529</v>
      </c>
      <c r="D341" s="307"/>
      <c r="E341" s="308">
        <v>11.96</v>
      </c>
      <c r="F341" s="309"/>
      <c r="G341" s="310"/>
      <c r="H341" s="311"/>
      <c r="I341" s="303"/>
      <c r="J341" s="312"/>
      <c r="K341" s="303"/>
      <c r="M341" s="304" t="s">
        <v>529</v>
      </c>
      <c r="O341" s="293"/>
    </row>
    <row r="342" spans="1:80" x14ac:dyDescent="0.2">
      <c r="A342" s="302"/>
      <c r="B342" s="305"/>
      <c r="C342" s="306" t="s">
        <v>530</v>
      </c>
      <c r="D342" s="307"/>
      <c r="E342" s="308">
        <v>6.04</v>
      </c>
      <c r="F342" s="309"/>
      <c r="G342" s="310"/>
      <c r="H342" s="311"/>
      <c r="I342" s="303"/>
      <c r="J342" s="312"/>
      <c r="K342" s="303"/>
      <c r="M342" s="304" t="s">
        <v>530</v>
      </c>
      <c r="O342" s="293"/>
    </row>
    <row r="343" spans="1:80" x14ac:dyDescent="0.2">
      <c r="A343" s="302"/>
      <c r="B343" s="305"/>
      <c r="C343" s="306" t="s">
        <v>531</v>
      </c>
      <c r="D343" s="307"/>
      <c r="E343" s="308">
        <v>6.04</v>
      </c>
      <c r="F343" s="309"/>
      <c r="G343" s="310"/>
      <c r="H343" s="311"/>
      <c r="I343" s="303"/>
      <c r="J343" s="312"/>
      <c r="K343" s="303"/>
      <c r="M343" s="304" t="s">
        <v>531</v>
      </c>
      <c r="O343" s="293"/>
    </row>
    <row r="344" spans="1:80" ht="22.5" x14ac:dyDescent="0.2">
      <c r="A344" s="294">
        <v>86</v>
      </c>
      <c r="B344" s="295" t="s">
        <v>532</v>
      </c>
      <c r="C344" s="296" t="s">
        <v>533</v>
      </c>
      <c r="D344" s="297" t="s">
        <v>106</v>
      </c>
      <c r="E344" s="298">
        <v>70.673000000000002</v>
      </c>
      <c r="F344" s="298">
        <v>0</v>
      </c>
      <c r="G344" s="299">
        <f>E344*F344</f>
        <v>0</v>
      </c>
      <c r="H344" s="300">
        <v>1.553E-2</v>
      </c>
      <c r="I344" s="301">
        <f>E344*H344</f>
        <v>1.09755169</v>
      </c>
      <c r="J344" s="300">
        <v>0</v>
      </c>
      <c r="K344" s="301">
        <f>E344*J344</f>
        <v>0</v>
      </c>
      <c r="O344" s="293">
        <v>2</v>
      </c>
      <c r="AA344" s="262">
        <v>1</v>
      </c>
      <c r="AB344" s="262">
        <v>1</v>
      </c>
      <c r="AC344" s="262">
        <v>1</v>
      </c>
      <c r="AZ344" s="262">
        <v>1</v>
      </c>
      <c r="BA344" s="262">
        <f>IF(AZ344=1,G344,0)</f>
        <v>0</v>
      </c>
      <c r="BB344" s="262">
        <f>IF(AZ344=2,G344,0)</f>
        <v>0</v>
      </c>
      <c r="BC344" s="262">
        <f>IF(AZ344=3,G344,0)</f>
        <v>0</v>
      </c>
      <c r="BD344" s="262">
        <f>IF(AZ344=4,G344,0)</f>
        <v>0</v>
      </c>
      <c r="BE344" s="262">
        <f>IF(AZ344=5,G344,0)</f>
        <v>0</v>
      </c>
      <c r="CA344" s="293">
        <v>1</v>
      </c>
      <c r="CB344" s="293">
        <v>1</v>
      </c>
    </row>
    <row r="345" spans="1:80" ht="33.75" x14ac:dyDescent="0.2">
      <c r="A345" s="302"/>
      <c r="B345" s="305"/>
      <c r="C345" s="306" t="s">
        <v>534</v>
      </c>
      <c r="D345" s="307"/>
      <c r="E345" s="308">
        <v>68.033000000000001</v>
      </c>
      <c r="F345" s="309"/>
      <c r="G345" s="310"/>
      <c r="H345" s="311"/>
      <c r="I345" s="303"/>
      <c r="J345" s="312"/>
      <c r="K345" s="303"/>
      <c r="M345" s="304" t="s">
        <v>534</v>
      </c>
      <c r="O345" s="293"/>
    </row>
    <row r="346" spans="1:80" x14ac:dyDescent="0.2">
      <c r="A346" s="302"/>
      <c r="B346" s="305"/>
      <c r="C346" s="306" t="s">
        <v>535</v>
      </c>
      <c r="D346" s="307"/>
      <c r="E346" s="308">
        <v>2.64</v>
      </c>
      <c r="F346" s="309"/>
      <c r="G346" s="310"/>
      <c r="H346" s="311"/>
      <c r="I346" s="303"/>
      <c r="J346" s="312"/>
      <c r="K346" s="303"/>
      <c r="M346" s="304" t="s">
        <v>535</v>
      </c>
      <c r="O346" s="293"/>
    </row>
    <row r="347" spans="1:80" ht="22.5" x14ac:dyDescent="0.2">
      <c r="A347" s="294">
        <v>87</v>
      </c>
      <c r="B347" s="295" t="s">
        <v>536</v>
      </c>
      <c r="C347" s="296" t="s">
        <v>537</v>
      </c>
      <c r="D347" s="297" t="s">
        <v>106</v>
      </c>
      <c r="E347" s="298">
        <v>348.56099999999998</v>
      </c>
      <c r="F347" s="298">
        <v>0</v>
      </c>
      <c r="G347" s="299">
        <f>E347*F347</f>
        <v>0</v>
      </c>
      <c r="H347" s="300">
        <v>1.423E-2</v>
      </c>
      <c r="I347" s="301">
        <f>E347*H347</f>
        <v>4.9600230299999994</v>
      </c>
      <c r="J347" s="300">
        <v>0</v>
      </c>
      <c r="K347" s="301">
        <f>E347*J347</f>
        <v>0</v>
      </c>
      <c r="O347" s="293">
        <v>2</v>
      </c>
      <c r="AA347" s="262">
        <v>1</v>
      </c>
      <c r="AB347" s="262">
        <v>1</v>
      </c>
      <c r="AC347" s="262">
        <v>1</v>
      </c>
      <c r="AZ347" s="262">
        <v>1</v>
      </c>
      <c r="BA347" s="262">
        <f>IF(AZ347=1,G347,0)</f>
        <v>0</v>
      </c>
      <c r="BB347" s="262">
        <f>IF(AZ347=2,G347,0)</f>
        <v>0</v>
      </c>
      <c r="BC347" s="262">
        <f>IF(AZ347=3,G347,0)</f>
        <v>0</v>
      </c>
      <c r="BD347" s="262">
        <f>IF(AZ347=4,G347,0)</f>
        <v>0</v>
      </c>
      <c r="BE347" s="262">
        <f>IF(AZ347=5,G347,0)</f>
        <v>0</v>
      </c>
      <c r="CA347" s="293">
        <v>1</v>
      </c>
      <c r="CB347" s="293">
        <v>1</v>
      </c>
    </row>
    <row r="348" spans="1:80" ht="22.5" x14ac:dyDescent="0.2">
      <c r="A348" s="302"/>
      <c r="B348" s="305"/>
      <c r="C348" s="306" t="s">
        <v>538</v>
      </c>
      <c r="D348" s="307"/>
      <c r="E348" s="308">
        <v>81.611199999999997</v>
      </c>
      <c r="F348" s="309"/>
      <c r="G348" s="310"/>
      <c r="H348" s="311"/>
      <c r="I348" s="303"/>
      <c r="J348" s="312"/>
      <c r="K348" s="303"/>
      <c r="M348" s="304" t="s">
        <v>538</v>
      </c>
      <c r="O348" s="293"/>
    </row>
    <row r="349" spans="1:80" ht="22.5" x14ac:dyDescent="0.2">
      <c r="A349" s="302"/>
      <c r="B349" s="305"/>
      <c r="C349" s="306" t="s">
        <v>539</v>
      </c>
      <c r="D349" s="307"/>
      <c r="E349" s="308">
        <v>95.309200000000004</v>
      </c>
      <c r="F349" s="309"/>
      <c r="G349" s="310"/>
      <c r="H349" s="311"/>
      <c r="I349" s="303"/>
      <c r="J349" s="312"/>
      <c r="K349" s="303"/>
      <c r="M349" s="304" t="s">
        <v>539</v>
      </c>
      <c r="O349" s="293"/>
    </row>
    <row r="350" spans="1:80" x14ac:dyDescent="0.2">
      <c r="A350" s="302"/>
      <c r="B350" s="305"/>
      <c r="C350" s="306" t="s">
        <v>540</v>
      </c>
      <c r="D350" s="307"/>
      <c r="E350" s="308">
        <v>78.384</v>
      </c>
      <c r="F350" s="309"/>
      <c r="G350" s="310"/>
      <c r="H350" s="311"/>
      <c r="I350" s="303"/>
      <c r="J350" s="312"/>
      <c r="K350" s="303"/>
      <c r="M350" s="304" t="s">
        <v>540</v>
      </c>
      <c r="O350" s="293"/>
    </row>
    <row r="351" spans="1:80" ht="22.5" x14ac:dyDescent="0.2">
      <c r="A351" s="302"/>
      <c r="B351" s="305"/>
      <c r="C351" s="306" t="s">
        <v>541</v>
      </c>
      <c r="D351" s="307"/>
      <c r="E351" s="308">
        <v>93.256600000000006</v>
      </c>
      <c r="F351" s="309"/>
      <c r="G351" s="310"/>
      <c r="H351" s="311"/>
      <c r="I351" s="303"/>
      <c r="J351" s="312"/>
      <c r="K351" s="303"/>
      <c r="M351" s="304" t="s">
        <v>541</v>
      </c>
      <c r="O351" s="293"/>
    </row>
    <row r="352" spans="1:80" ht="22.5" x14ac:dyDescent="0.2">
      <c r="A352" s="294">
        <v>88</v>
      </c>
      <c r="B352" s="295" t="s">
        <v>542</v>
      </c>
      <c r="C352" s="296" t="s">
        <v>543</v>
      </c>
      <c r="D352" s="297" t="s">
        <v>106</v>
      </c>
      <c r="E352" s="298">
        <v>58.466000000000001</v>
      </c>
      <c r="F352" s="298">
        <v>0</v>
      </c>
      <c r="G352" s="299">
        <f>E352*F352</f>
        <v>0</v>
      </c>
      <c r="H352" s="300">
        <v>1.4880000000000001E-2</v>
      </c>
      <c r="I352" s="301">
        <f>E352*H352</f>
        <v>0.86997408000000009</v>
      </c>
      <c r="J352" s="300">
        <v>0</v>
      </c>
      <c r="K352" s="301">
        <f>E352*J352</f>
        <v>0</v>
      </c>
      <c r="O352" s="293">
        <v>2</v>
      </c>
      <c r="AA352" s="262">
        <v>1</v>
      </c>
      <c r="AB352" s="262">
        <v>1</v>
      </c>
      <c r="AC352" s="262">
        <v>1</v>
      </c>
      <c r="AZ352" s="262">
        <v>1</v>
      </c>
      <c r="BA352" s="262">
        <f>IF(AZ352=1,G352,0)</f>
        <v>0</v>
      </c>
      <c r="BB352" s="262">
        <f>IF(AZ352=2,G352,0)</f>
        <v>0</v>
      </c>
      <c r="BC352" s="262">
        <f>IF(AZ352=3,G352,0)</f>
        <v>0</v>
      </c>
      <c r="BD352" s="262">
        <f>IF(AZ352=4,G352,0)</f>
        <v>0</v>
      </c>
      <c r="BE352" s="262">
        <f>IF(AZ352=5,G352,0)</f>
        <v>0</v>
      </c>
      <c r="CA352" s="293">
        <v>1</v>
      </c>
      <c r="CB352" s="293">
        <v>1</v>
      </c>
    </row>
    <row r="353" spans="1:80" ht="22.5" x14ac:dyDescent="0.2">
      <c r="A353" s="302"/>
      <c r="B353" s="305"/>
      <c r="C353" s="306" t="s">
        <v>544</v>
      </c>
      <c r="D353" s="307"/>
      <c r="E353" s="308">
        <v>75.221000000000004</v>
      </c>
      <c r="F353" s="309"/>
      <c r="G353" s="310"/>
      <c r="H353" s="311"/>
      <c r="I353" s="303"/>
      <c r="J353" s="312"/>
      <c r="K353" s="303"/>
      <c r="M353" s="304" t="s">
        <v>544</v>
      </c>
      <c r="O353" s="293"/>
    </row>
    <row r="354" spans="1:80" x14ac:dyDescent="0.2">
      <c r="A354" s="302"/>
      <c r="B354" s="305"/>
      <c r="C354" s="306" t="s">
        <v>545</v>
      </c>
      <c r="D354" s="307"/>
      <c r="E354" s="308">
        <v>-16.754999999999999</v>
      </c>
      <c r="F354" s="309"/>
      <c r="G354" s="310"/>
      <c r="H354" s="311"/>
      <c r="I354" s="303"/>
      <c r="J354" s="312"/>
      <c r="K354" s="303"/>
      <c r="M354" s="304" t="s">
        <v>545</v>
      </c>
      <c r="O354" s="293"/>
    </row>
    <row r="355" spans="1:80" ht="22.5" x14ac:dyDescent="0.2">
      <c r="A355" s="294">
        <v>89</v>
      </c>
      <c r="B355" s="295" t="s">
        <v>546</v>
      </c>
      <c r="C355" s="296" t="s">
        <v>547</v>
      </c>
      <c r="D355" s="297" t="s">
        <v>106</v>
      </c>
      <c r="E355" s="298">
        <v>10.52</v>
      </c>
      <c r="F355" s="298">
        <v>0</v>
      </c>
      <c r="G355" s="299">
        <f>E355*F355</f>
        <v>0</v>
      </c>
      <c r="H355" s="300">
        <v>1.503E-2</v>
      </c>
      <c r="I355" s="301">
        <f>E355*H355</f>
        <v>0.1581156</v>
      </c>
      <c r="J355" s="300">
        <v>0</v>
      </c>
      <c r="K355" s="301">
        <f>E355*J355</f>
        <v>0</v>
      </c>
      <c r="O355" s="293">
        <v>2</v>
      </c>
      <c r="AA355" s="262">
        <v>1</v>
      </c>
      <c r="AB355" s="262">
        <v>1</v>
      </c>
      <c r="AC355" s="262">
        <v>1</v>
      </c>
      <c r="AZ355" s="262">
        <v>1</v>
      </c>
      <c r="BA355" s="262">
        <f>IF(AZ355=1,G355,0)</f>
        <v>0</v>
      </c>
      <c r="BB355" s="262">
        <f>IF(AZ355=2,G355,0)</f>
        <v>0</v>
      </c>
      <c r="BC355" s="262">
        <f>IF(AZ355=3,G355,0)</f>
        <v>0</v>
      </c>
      <c r="BD355" s="262">
        <f>IF(AZ355=4,G355,0)</f>
        <v>0</v>
      </c>
      <c r="BE355" s="262">
        <f>IF(AZ355=5,G355,0)</f>
        <v>0</v>
      </c>
      <c r="CA355" s="293">
        <v>1</v>
      </c>
      <c r="CB355" s="293">
        <v>1</v>
      </c>
    </row>
    <row r="356" spans="1:80" x14ac:dyDescent="0.2">
      <c r="A356" s="302"/>
      <c r="B356" s="305"/>
      <c r="C356" s="306" t="s">
        <v>548</v>
      </c>
      <c r="D356" s="307"/>
      <c r="E356" s="308">
        <v>10.52</v>
      </c>
      <c r="F356" s="309"/>
      <c r="G356" s="310"/>
      <c r="H356" s="311"/>
      <c r="I356" s="303"/>
      <c r="J356" s="312"/>
      <c r="K356" s="303"/>
      <c r="M356" s="304" t="s">
        <v>548</v>
      </c>
      <c r="O356" s="293"/>
    </row>
    <row r="357" spans="1:80" ht="22.5" x14ac:dyDescent="0.2">
      <c r="A357" s="294">
        <v>90</v>
      </c>
      <c r="B357" s="295" t="s">
        <v>549</v>
      </c>
      <c r="C357" s="296" t="s">
        <v>550</v>
      </c>
      <c r="D357" s="297" t="s">
        <v>106</v>
      </c>
      <c r="E357" s="298">
        <v>20.8125</v>
      </c>
      <c r="F357" s="298">
        <v>0</v>
      </c>
      <c r="G357" s="299">
        <f>E357*F357</f>
        <v>0</v>
      </c>
      <c r="H357" s="300">
        <v>1.358E-2</v>
      </c>
      <c r="I357" s="301">
        <f>E357*H357</f>
        <v>0.28263375000000002</v>
      </c>
      <c r="J357" s="300">
        <v>0</v>
      </c>
      <c r="K357" s="301">
        <f>E357*J357</f>
        <v>0</v>
      </c>
      <c r="O357" s="293">
        <v>2</v>
      </c>
      <c r="AA357" s="262">
        <v>1</v>
      </c>
      <c r="AB357" s="262">
        <v>1</v>
      </c>
      <c r="AC357" s="262">
        <v>1</v>
      </c>
      <c r="AZ357" s="262">
        <v>1</v>
      </c>
      <c r="BA357" s="262">
        <f>IF(AZ357=1,G357,0)</f>
        <v>0</v>
      </c>
      <c r="BB357" s="262">
        <f>IF(AZ357=2,G357,0)</f>
        <v>0</v>
      </c>
      <c r="BC357" s="262">
        <f>IF(AZ357=3,G357,0)</f>
        <v>0</v>
      </c>
      <c r="BD357" s="262">
        <f>IF(AZ357=4,G357,0)</f>
        <v>0</v>
      </c>
      <c r="BE357" s="262">
        <f>IF(AZ357=5,G357,0)</f>
        <v>0</v>
      </c>
      <c r="CA357" s="293">
        <v>1</v>
      </c>
      <c r="CB357" s="293">
        <v>1</v>
      </c>
    </row>
    <row r="358" spans="1:80" x14ac:dyDescent="0.2">
      <c r="A358" s="302"/>
      <c r="B358" s="305"/>
      <c r="C358" s="306" t="s">
        <v>551</v>
      </c>
      <c r="D358" s="307"/>
      <c r="E358" s="308">
        <v>11.2925</v>
      </c>
      <c r="F358" s="309"/>
      <c r="G358" s="310"/>
      <c r="H358" s="311"/>
      <c r="I358" s="303"/>
      <c r="J358" s="312"/>
      <c r="K358" s="303"/>
      <c r="M358" s="304" t="s">
        <v>551</v>
      </c>
      <c r="O358" s="293"/>
    </row>
    <row r="359" spans="1:80" x14ac:dyDescent="0.2">
      <c r="A359" s="302"/>
      <c r="B359" s="305"/>
      <c r="C359" s="306" t="s">
        <v>552</v>
      </c>
      <c r="D359" s="307"/>
      <c r="E359" s="308">
        <v>9.52</v>
      </c>
      <c r="F359" s="309"/>
      <c r="G359" s="310"/>
      <c r="H359" s="311"/>
      <c r="I359" s="303"/>
      <c r="J359" s="312"/>
      <c r="K359" s="303"/>
      <c r="M359" s="304" t="s">
        <v>552</v>
      </c>
      <c r="O359" s="293"/>
    </row>
    <row r="360" spans="1:80" x14ac:dyDescent="0.2">
      <c r="A360" s="294">
        <v>91</v>
      </c>
      <c r="B360" s="295" t="s">
        <v>553</v>
      </c>
      <c r="C360" s="296" t="s">
        <v>554</v>
      </c>
      <c r="D360" s="297" t="s">
        <v>106</v>
      </c>
      <c r="E360" s="298">
        <v>83.554000000000002</v>
      </c>
      <c r="F360" s="298">
        <v>0</v>
      </c>
      <c r="G360" s="299">
        <f>E360*F360</f>
        <v>0</v>
      </c>
      <c r="H360" s="300">
        <v>8.0700000000000008E-3</v>
      </c>
      <c r="I360" s="301">
        <f>E360*H360</f>
        <v>0.67428078000000014</v>
      </c>
      <c r="J360" s="300">
        <v>0</v>
      </c>
      <c r="K360" s="301">
        <f>E360*J360</f>
        <v>0</v>
      </c>
      <c r="O360" s="293">
        <v>2</v>
      </c>
      <c r="AA360" s="262">
        <v>1</v>
      </c>
      <c r="AB360" s="262">
        <v>1</v>
      </c>
      <c r="AC360" s="262">
        <v>1</v>
      </c>
      <c r="AZ360" s="262">
        <v>1</v>
      </c>
      <c r="BA360" s="262">
        <f>IF(AZ360=1,G360,0)</f>
        <v>0</v>
      </c>
      <c r="BB360" s="262">
        <f>IF(AZ360=2,G360,0)</f>
        <v>0</v>
      </c>
      <c r="BC360" s="262">
        <f>IF(AZ360=3,G360,0)</f>
        <v>0</v>
      </c>
      <c r="BD360" s="262">
        <f>IF(AZ360=4,G360,0)</f>
        <v>0</v>
      </c>
      <c r="BE360" s="262">
        <f>IF(AZ360=5,G360,0)</f>
        <v>0</v>
      </c>
      <c r="CA360" s="293">
        <v>1</v>
      </c>
      <c r="CB360" s="293">
        <v>1</v>
      </c>
    </row>
    <row r="361" spans="1:80" ht="22.5" x14ac:dyDescent="0.2">
      <c r="A361" s="302"/>
      <c r="B361" s="305"/>
      <c r="C361" s="306" t="s">
        <v>476</v>
      </c>
      <c r="D361" s="307"/>
      <c r="E361" s="308">
        <v>68.513999999999996</v>
      </c>
      <c r="F361" s="309"/>
      <c r="G361" s="310"/>
      <c r="H361" s="311"/>
      <c r="I361" s="303"/>
      <c r="J361" s="312"/>
      <c r="K361" s="303"/>
      <c r="M361" s="304" t="s">
        <v>476</v>
      </c>
      <c r="O361" s="293"/>
    </row>
    <row r="362" spans="1:80" x14ac:dyDescent="0.2">
      <c r="A362" s="302"/>
      <c r="B362" s="305"/>
      <c r="C362" s="306" t="s">
        <v>477</v>
      </c>
      <c r="D362" s="307"/>
      <c r="E362" s="308">
        <v>15.04</v>
      </c>
      <c r="F362" s="309"/>
      <c r="G362" s="310"/>
      <c r="H362" s="311"/>
      <c r="I362" s="303"/>
      <c r="J362" s="312"/>
      <c r="K362" s="303"/>
      <c r="M362" s="304" t="s">
        <v>477</v>
      </c>
      <c r="O362" s="293"/>
    </row>
    <row r="363" spans="1:80" ht="22.5" x14ac:dyDescent="0.2">
      <c r="A363" s="294">
        <v>92</v>
      </c>
      <c r="B363" s="295" t="s">
        <v>555</v>
      </c>
      <c r="C363" s="296" t="s">
        <v>556</v>
      </c>
      <c r="D363" s="297" t="s">
        <v>211</v>
      </c>
      <c r="E363" s="298">
        <v>33</v>
      </c>
      <c r="F363" s="298">
        <v>0</v>
      </c>
      <c r="G363" s="299">
        <f>E363*F363</f>
        <v>0</v>
      </c>
      <c r="H363" s="300">
        <v>0</v>
      </c>
      <c r="I363" s="301">
        <f>E363*H363</f>
        <v>0</v>
      </c>
      <c r="J363" s="300"/>
      <c r="K363" s="301">
        <f>E363*J363</f>
        <v>0</v>
      </c>
      <c r="O363" s="293">
        <v>2</v>
      </c>
      <c r="AA363" s="262">
        <v>12</v>
      </c>
      <c r="AB363" s="262">
        <v>0</v>
      </c>
      <c r="AC363" s="262">
        <v>66</v>
      </c>
      <c r="AZ363" s="262">
        <v>1</v>
      </c>
      <c r="BA363" s="262">
        <f>IF(AZ363=1,G363,0)</f>
        <v>0</v>
      </c>
      <c r="BB363" s="262">
        <f>IF(AZ363=2,G363,0)</f>
        <v>0</v>
      </c>
      <c r="BC363" s="262">
        <f>IF(AZ363=3,G363,0)</f>
        <v>0</v>
      </c>
      <c r="BD363" s="262">
        <f>IF(AZ363=4,G363,0)</f>
        <v>0</v>
      </c>
      <c r="BE363" s="262">
        <f>IF(AZ363=5,G363,0)</f>
        <v>0</v>
      </c>
      <c r="CA363" s="293">
        <v>12</v>
      </c>
      <c r="CB363" s="293">
        <v>0</v>
      </c>
    </row>
    <row r="364" spans="1:80" x14ac:dyDescent="0.2">
      <c r="A364" s="302"/>
      <c r="B364" s="305"/>
      <c r="C364" s="306" t="s">
        <v>557</v>
      </c>
      <c r="D364" s="307"/>
      <c r="E364" s="308">
        <v>33</v>
      </c>
      <c r="F364" s="309"/>
      <c r="G364" s="310"/>
      <c r="H364" s="311"/>
      <c r="I364" s="303"/>
      <c r="J364" s="312"/>
      <c r="K364" s="303"/>
      <c r="M364" s="304">
        <v>33</v>
      </c>
      <c r="O364" s="293"/>
    </row>
    <row r="365" spans="1:80" x14ac:dyDescent="0.2">
      <c r="A365" s="313"/>
      <c r="B365" s="314" t="s">
        <v>94</v>
      </c>
      <c r="C365" s="315" t="s">
        <v>454</v>
      </c>
      <c r="D365" s="316"/>
      <c r="E365" s="317"/>
      <c r="F365" s="318"/>
      <c r="G365" s="319">
        <f>SUM(G273:G364)</f>
        <v>0</v>
      </c>
      <c r="H365" s="320"/>
      <c r="I365" s="321">
        <f>SUM(I273:I364)</f>
        <v>83.951253152000021</v>
      </c>
      <c r="J365" s="320"/>
      <c r="K365" s="321">
        <f>SUM(K273:K364)</f>
        <v>0</v>
      </c>
      <c r="O365" s="293">
        <v>4</v>
      </c>
      <c r="BA365" s="322">
        <f>SUM(BA273:BA364)</f>
        <v>0</v>
      </c>
      <c r="BB365" s="322">
        <f>SUM(BB273:BB364)</f>
        <v>0</v>
      </c>
      <c r="BC365" s="322">
        <f>SUM(BC273:BC364)</f>
        <v>0</v>
      </c>
      <c r="BD365" s="322">
        <f>SUM(BD273:BD364)</f>
        <v>0</v>
      </c>
      <c r="BE365" s="322">
        <f>SUM(BE273:BE364)</f>
        <v>0</v>
      </c>
    </row>
    <row r="366" spans="1:80" x14ac:dyDescent="0.2">
      <c r="A366" s="283" t="s">
        <v>90</v>
      </c>
      <c r="B366" s="284" t="s">
        <v>558</v>
      </c>
      <c r="C366" s="285" t="s">
        <v>559</v>
      </c>
      <c r="D366" s="286"/>
      <c r="E366" s="287"/>
      <c r="F366" s="287"/>
      <c r="G366" s="288"/>
      <c r="H366" s="289"/>
      <c r="I366" s="290"/>
      <c r="J366" s="291"/>
      <c r="K366" s="292"/>
      <c r="O366" s="293">
        <v>1</v>
      </c>
    </row>
    <row r="367" spans="1:80" x14ac:dyDescent="0.2">
      <c r="A367" s="294">
        <v>93</v>
      </c>
      <c r="B367" s="295" t="s">
        <v>561</v>
      </c>
      <c r="C367" s="296" t="s">
        <v>562</v>
      </c>
      <c r="D367" s="297" t="s">
        <v>110</v>
      </c>
      <c r="E367" s="298">
        <v>13.176500000000001</v>
      </c>
      <c r="F367" s="298">
        <v>0</v>
      </c>
      <c r="G367" s="299">
        <f>E367*F367</f>
        <v>0</v>
      </c>
      <c r="H367" s="300">
        <v>1.8180000000000001</v>
      </c>
      <c r="I367" s="301">
        <f>E367*H367</f>
        <v>23.954877000000003</v>
      </c>
      <c r="J367" s="300">
        <v>0</v>
      </c>
      <c r="K367" s="301">
        <f>E367*J367</f>
        <v>0</v>
      </c>
      <c r="O367" s="293">
        <v>2</v>
      </c>
      <c r="AA367" s="262">
        <v>1</v>
      </c>
      <c r="AB367" s="262">
        <v>1</v>
      </c>
      <c r="AC367" s="262">
        <v>1</v>
      </c>
      <c r="AZ367" s="262">
        <v>1</v>
      </c>
      <c r="BA367" s="262">
        <f>IF(AZ367=1,G367,0)</f>
        <v>0</v>
      </c>
      <c r="BB367" s="262">
        <f>IF(AZ367=2,G367,0)</f>
        <v>0</v>
      </c>
      <c r="BC367" s="262">
        <f>IF(AZ367=3,G367,0)</f>
        <v>0</v>
      </c>
      <c r="BD367" s="262">
        <f>IF(AZ367=4,G367,0)</f>
        <v>0</v>
      </c>
      <c r="BE367" s="262">
        <f>IF(AZ367=5,G367,0)</f>
        <v>0</v>
      </c>
      <c r="CA367" s="293">
        <v>1</v>
      </c>
      <c r="CB367" s="293">
        <v>1</v>
      </c>
    </row>
    <row r="368" spans="1:80" x14ac:dyDescent="0.2">
      <c r="A368" s="302"/>
      <c r="B368" s="305"/>
      <c r="C368" s="306" t="s">
        <v>563</v>
      </c>
      <c r="D368" s="307"/>
      <c r="E368" s="308">
        <v>7.8845000000000001</v>
      </c>
      <c r="F368" s="309"/>
      <c r="G368" s="310"/>
      <c r="H368" s="311"/>
      <c r="I368" s="303"/>
      <c r="J368" s="312"/>
      <c r="K368" s="303"/>
      <c r="M368" s="304" t="s">
        <v>563</v>
      </c>
      <c r="O368" s="293"/>
    </row>
    <row r="369" spans="1:80" x14ac:dyDescent="0.2">
      <c r="A369" s="302"/>
      <c r="B369" s="305"/>
      <c r="C369" s="306" t="s">
        <v>564</v>
      </c>
      <c r="D369" s="307"/>
      <c r="E369" s="308">
        <v>5.2919999999999998</v>
      </c>
      <c r="F369" s="309"/>
      <c r="G369" s="310"/>
      <c r="H369" s="311"/>
      <c r="I369" s="303"/>
      <c r="J369" s="312"/>
      <c r="K369" s="303"/>
      <c r="M369" s="304" t="s">
        <v>564</v>
      </c>
      <c r="O369" s="293"/>
    </row>
    <row r="370" spans="1:80" x14ac:dyDescent="0.2">
      <c r="A370" s="294">
        <v>94</v>
      </c>
      <c r="B370" s="295" t="s">
        <v>565</v>
      </c>
      <c r="C370" s="296" t="s">
        <v>566</v>
      </c>
      <c r="D370" s="297" t="s">
        <v>110</v>
      </c>
      <c r="E370" s="298">
        <v>6.4943999999999997</v>
      </c>
      <c r="F370" s="298">
        <v>0</v>
      </c>
      <c r="G370" s="299">
        <f>E370*F370</f>
        <v>0</v>
      </c>
      <c r="H370" s="300">
        <v>2.5249999999999999</v>
      </c>
      <c r="I370" s="301">
        <f>E370*H370</f>
        <v>16.39836</v>
      </c>
      <c r="J370" s="300">
        <v>0</v>
      </c>
      <c r="K370" s="301">
        <f>E370*J370</f>
        <v>0</v>
      </c>
      <c r="O370" s="293">
        <v>2</v>
      </c>
      <c r="AA370" s="262">
        <v>1</v>
      </c>
      <c r="AB370" s="262">
        <v>1</v>
      </c>
      <c r="AC370" s="262">
        <v>1</v>
      </c>
      <c r="AZ370" s="262">
        <v>1</v>
      </c>
      <c r="BA370" s="262">
        <f>IF(AZ370=1,G370,0)</f>
        <v>0</v>
      </c>
      <c r="BB370" s="262">
        <f>IF(AZ370=2,G370,0)</f>
        <v>0</v>
      </c>
      <c r="BC370" s="262">
        <f>IF(AZ370=3,G370,0)</f>
        <v>0</v>
      </c>
      <c r="BD370" s="262">
        <f>IF(AZ370=4,G370,0)</f>
        <v>0</v>
      </c>
      <c r="BE370" s="262">
        <f>IF(AZ370=5,G370,0)</f>
        <v>0</v>
      </c>
      <c r="CA370" s="293">
        <v>1</v>
      </c>
      <c r="CB370" s="293">
        <v>1</v>
      </c>
    </row>
    <row r="371" spans="1:80" ht="22.5" x14ac:dyDescent="0.2">
      <c r="A371" s="302"/>
      <c r="B371" s="305"/>
      <c r="C371" s="306" t="s">
        <v>567</v>
      </c>
      <c r="D371" s="307"/>
      <c r="E371" s="308">
        <v>6.2960000000000003</v>
      </c>
      <c r="F371" s="309"/>
      <c r="G371" s="310"/>
      <c r="H371" s="311"/>
      <c r="I371" s="303"/>
      <c r="J371" s="312"/>
      <c r="K371" s="303"/>
      <c r="M371" s="304" t="s">
        <v>567</v>
      </c>
      <c r="O371" s="293"/>
    </row>
    <row r="372" spans="1:80" x14ac:dyDescent="0.2">
      <c r="A372" s="302"/>
      <c r="B372" s="305"/>
      <c r="C372" s="306" t="s">
        <v>568</v>
      </c>
      <c r="D372" s="307"/>
      <c r="E372" s="308">
        <v>0.19839999999999999</v>
      </c>
      <c r="F372" s="309"/>
      <c r="G372" s="310"/>
      <c r="H372" s="311"/>
      <c r="I372" s="303"/>
      <c r="J372" s="312"/>
      <c r="K372" s="303"/>
      <c r="M372" s="304" t="s">
        <v>568</v>
      </c>
      <c r="O372" s="293"/>
    </row>
    <row r="373" spans="1:80" x14ac:dyDescent="0.2">
      <c r="A373" s="294">
        <v>95</v>
      </c>
      <c r="B373" s="295" t="s">
        <v>569</v>
      </c>
      <c r="C373" s="296" t="s">
        <v>570</v>
      </c>
      <c r="D373" s="297" t="s">
        <v>110</v>
      </c>
      <c r="E373" s="298">
        <v>10.2235</v>
      </c>
      <c r="F373" s="298">
        <v>0</v>
      </c>
      <c r="G373" s="299">
        <f>E373*F373</f>
        <v>0</v>
      </c>
      <c r="H373" s="300">
        <v>0.42</v>
      </c>
      <c r="I373" s="301">
        <f>E373*H373</f>
        <v>4.2938700000000001</v>
      </c>
      <c r="J373" s="300">
        <v>0</v>
      </c>
      <c r="K373" s="301">
        <f>E373*J373</f>
        <v>0</v>
      </c>
      <c r="O373" s="293">
        <v>2</v>
      </c>
      <c r="AA373" s="262">
        <v>1</v>
      </c>
      <c r="AB373" s="262">
        <v>1</v>
      </c>
      <c r="AC373" s="262">
        <v>1</v>
      </c>
      <c r="AZ373" s="262">
        <v>1</v>
      </c>
      <c r="BA373" s="262">
        <f>IF(AZ373=1,G373,0)</f>
        <v>0</v>
      </c>
      <c r="BB373" s="262">
        <f>IF(AZ373=2,G373,0)</f>
        <v>0</v>
      </c>
      <c r="BC373" s="262">
        <f>IF(AZ373=3,G373,0)</f>
        <v>0</v>
      </c>
      <c r="BD373" s="262">
        <f>IF(AZ373=4,G373,0)</f>
        <v>0</v>
      </c>
      <c r="BE373" s="262">
        <f>IF(AZ373=5,G373,0)</f>
        <v>0</v>
      </c>
      <c r="CA373" s="293">
        <v>1</v>
      </c>
      <c r="CB373" s="293">
        <v>1</v>
      </c>
    </row>
    <row r="374" spans="1:80" x14ac:dyDescent="0.2">
      <c r="A374" s="302"/>
      <c r="B374" s="305"/>
      <c r="C374" s="306" t="s">
        <v>571</v>
      </c>
      <c r="D374" s="307"/>
      <c r="E374" s="308">
        <v>10.2235</v>
      </c>
      <c r="F374" s="309"/>
      <c r="G374" s="310"/>
      <c r="H374" s="311"/>
      <c r="I374" s="303"/>
      <c r="J374" s="312"/>
      <c r="K374" s="303"/>
      <c r="M374" s="304" t="s">
        <v>571</v>
      </c>
      <c r="O374" s="293"/>
    </row>
    <row r="375" spans="1:80" ht="22.5" x14ac:dyDescent="0.2">
      <c r="A375" s="294">
        <v>96</v>
      </c>
      <c r="B375" s="295" t="s">
        <v>572</v>
      </c>
      <c r="C375" s="296" t="s">
        <v>573</v>
      </c>
      <c r="D375" s="297" t="s">
        <v>106</v>
      </c>
      <c r="E375" s="298">
        <v>88.9</v>
      </c>
      <c r="F375" s="298">
        <v>0</v>
      </c>
      <c r="G375" s="299">
        <f>E375*F375</f>
        <v>0</v>
      </c>
      <c r="H375" s="300">
        <v>4.0210000000000003E-2</v>
      </c>
      <c r="I375" s="301">
        <f>E375*H375</f>
        <v>3.5746690000000005</v>
      </c>
      <c r="J375" s="300">
        <v>0</v>
      </c>
      <c r="K375" s="301">
        <f>E375*J375</f>
        <v>0</v>
      </c>
      <c r="O375" s="293">
        <v>2</v>
      </c>
      <c r="AA375" s="262">
        <v>1</v>
      </c>
      <c r="AB375" s="262">
        <v>1</v>
      </c>
      <c r="AC375" s="262">
        <v>1</v>
      </c>
      <c r="AZ375" s="262">
        <v>1</v>
      </c>
      <c r="BA375" s="262">
        <f>IF(AZ375=1,G375,0)</f>
        <v>0</v>
      </c>
      <c r="BB375" s="262">
        <f>IF(AZ375=2,G375,0)</f>
        <v>0</v>
      </c>
      <c r="BC375" s="262">
        <f>IF(AZ375=3,G375,0)</f>
        <v>0</v>
      </c>
      <c r="BD375" s="262">
        <f>IF(AZ375=4,G375,0)</f>
        <v>0</v>
      </c>
      <c r="BE375" s="262">
        <f>IF(AZ375=5,G375,0)</f>
        <v>0</v>
      </c>
      <c r="CA375" s="293">
        <v>1</v>
      </c>
      <c r="CB375" s="293">
        <v>1</v>
      </c>
    </row>
    <row r="376" spans="1:80" x14ac:dyDescent="0.2">
      <c r="A376" s="302"/>
      <c r="B376" s="305"/>
      <c r="C376" s="306" t="s">
        <v>574</v>
      </c>
      <c r="D376" s="307"/>
      <c r="E376" s="308">
        <v>88.9</v>
      </c>
      <c r="F376" s="309"/>
      <c r="G376" s="310"/>
      <c r="H376" s="311"/>
      <c r="I376" s="303"/>
      <c r="J376" s="312"/>
      <c r="K376" s="303"/>
      <c r="M376" s="304" t="s">
        <v>574</v>
      </c>
      <c r="O376" s="293"/>
    </row>
    <row r="377" spans="1:80" x14ac:dyDescent="0.2">
      <c r="A377" s="294">
        <v>97</v>
      </c>
      <c r="B377" s="295" t="s">
        <v>575</v>
      </c>
      <c r="C377" s="296" t="s">
        <v>576</v>
      </c>
      <c r="D377" s="297" t="s">
        <v>106</v>
      </c>
      <c r="E377" s="298">
        <v>243.5</v>
      </c>
      <c r="F377" s="298">
        <v>0</v>
      </c>
      <c r="G377" s="299">
        <f>E377*F377</f>
        <v>0</v>
      </c>
      <c r="H377" s="300">
        <v>2.7470000000000001E-2</v>
      </c>
      <c r="I377" s="301">
        <f>E377*H377</f>
        <v>6.6889450000000004</v>
      </c>
      <c r="J377" s="300">
        <v>0</v>
      </c>
      <c r="K377" s="301">
        <f>E377*J377</f>
        <v>0</v>
      </c>
      <c r="O377" s="293">
        <v>2</v>
      </c>
      <c r="AA377" s="262">
        <v>1</v>
      </c>
      <c r="AB377" s="262">
        <v>1</v>
      </c>
      <c r="AC377" s="262">
        <v>1</v>
      </c>
      <c r="AZ377" s="262">
        <v>1</v>
      </c>
      <c r="BA377" s="262">
        <f>IF(AZ377=1,G377,0)</f>
        <v>0</v>
      </c>
      <c r="BB377" s="262">
        <f>IF(AZ377=2,G377,0)</f>
        <v>0</v>
      </c>
      <c r="BC377" s="262">
        <f>IF(AZ377=3,G377,0)</f>
        <v>0</v>
      </c>
      <c r="BD377" s="262">
        <f>IF(AZ377=4,G377,0)</f>
        <v>0</v>
      </c>
      <c r="BE377" s="262">
        <f>IF(AZ377=5,G377,0)</f>
        <v>0</v>
      </c>
      <c r="CA377" s="293">
        <v>1</v>
      </c>
      <c r="CB377" s="293">
        <v>1</v>
      </c>
    </row>
    <row r="378" spans="1:80" x14ac:dyDescent="0.2">
      <c r="A378" s="302"/>
      <c r="B378" s="305"/>
      <c r="C378" s="306" t="s">
        <v>577</v>
      </c>
      <c r="D378" s="307"/>
      <c r="E378" s="308">
        <v>176</v>
      </c>
      <c r="F378" s="309"/>
      <c r="G378" s="310"/>
      <c r="H378" s="311"/>
      <c r="I378" s="303"/>
      <c r="J378" s="312"/>
      <c r="K378" s="303"/>
      <c r="M378" s="304" t="s">
        <v>577</v>
      </c>
      <c r="O378" s="293"/>
    </row>
    <row r="379" spans="1:80" x14ac:dyDescent="0.2">
      <c r="A379" s="302"/>
      <c r="B379" s="305"/>
      <c r="C379" s="306" t="s">
        <v>384</v>
      </c>
      <c r="D379" s="307"/>
      <c r="E379" s="308">
        <v>67.5</v>
      </c>
      <c r="F379" s="309"/>
      <c r="G379" s="310"/>
      <c r="H379" s="311"/>
      <c r="I379" s="303"/>
      <c r="J379" s="312"/>
      <c r="K379" s="303"/>
      <c r="M379" s="304" t="s">
        <v>384</v>
      </c>
      <c r="O379" s="293"/>
    </row>
    <row r="380" spans="1:80" x14ac:dyDescent="0.2">
      <c r="A380" s="294">
        <v>98</v>
      </c>
      <c r="B380" s="295" t="s">
        <v>578</v>
      </c>
      <c r="C380" s="296" t="s">
        <v>579</v>
      </c>
      <c r="D380" s="297" t="s">
        <v>106</v>
      </c>
      <c r="E380" s="298">
        <v>16.8</v>
      </c>
      <c r="F380" s="298">
        <v>0</v>
      </c>
      <c r="G380" s="299">
        <f>E380*F380</f>
        <v>0</v>
      </c>
      <c r="H380" s="300">
        <v>3.1E-4</v>
      </c>
      <c r="I380" s="301">
        <f>E380*H380</f>
        <v>5.208E-3</v>
      </c>
      <c r="J380" s="300">
        <v>0</v>
      </c>
      <c r="K380" s="301">
        <f>E380*J380</f>
        <v>0</v>
      </c>
      <c r="O380" s="293">
        <v>2</v>
      </c>
      <c r="AA380" s="262">
        <v>1</v>
      </c>
      <c r="AB380" s="262">
        <v>1</v>
      </c>
      <c r="AC380" s="262">
        <v>1</v>
      </c>
      <c r="AZ380" s="262">
        <v>1</v>
      </c>
      <c r="BA380" s="262">
        <f>IF(AZ380=1,G380,0)</f>
        <v>0</v>
      </c>
      <c r="BB380" s="262">
        <f>IF(AZ380=2,G380,0)</f>
        <v>0</v>
      </c>
      <c r="BC380" s="262">
        <f>IF(AZ380=3,G380,0)</f>
        <v>0</v>
      </c>
      <c r="BD380" s="262">
        <f>IF(AZ380=4,G380,0)</f>
        <v>0</v>
      </c>
      <c r="BE380" s="262">
        <f>IF(AZ380=5,G380,0)</f>
        <v>0</v>
      </c>
      <c r="CA380" s="293">
        <v>1</v>
      </c>
      <c r="CB380" s="293">
        <v>1</v>
      </c>
    </row>
    <row r="381" spans="1:80" x14ac:dyDescent="0.2">
      <c r="A381" s="302"/>
      <c r="B381" s="305"/>
      <c r="C381" s="306" t="s">
        <v>580</v>
      </c>
      <c r="D381" s="307"/>
      <c r="E381" s="308">
        <v>16.8</v>
      </c>
      <c r="F381" s="309"/>
      <c r="G381" s="310"/>
      <c r="H381" s="311"/>
      <c r="I381" s="303"/>
      <c r="J381" s="312"/>
      <c r="K381" s="303"/>
      <c r="M381" s="304" t="s">
        <v>580</v>
      </c>
      <c r="O381" s="293"/>
    </row>
    <row r="382" spans="1:80" x14ac:dyDescent="0.2">
      <c r="A382" s="294">
        <v>99</v>
      </c>
      <c r="B382" s="295" t="s">
        <v>581</v>
      </c>
      <c r="C382" s="296" t="s">
        <v>582</v>
      </c>
      <c r="D382" s="297" t="s">
        <v>181</v>
      </c>
      <c r="E382" s="298">
        <v>8.6</v>
      </c>
      <c r="F382" s="298">
        <v>0</v>
      </c>
      <c r="G382" s="299">
        <f>E382*F382</f>
        <v>0</v>
      </c>
      <c r="H382" s="300">
        <v>1.6999999999999999E-3</v>
      </c>
      <c r="I382" s="301">
        <f>E382*H382</f>
        <v>1.4619999999999999E-2</v>
      </c>
      <c r="J382" s="300">
        <v>0</v>
      </c>
      <c r="K382" s="301">
        <f>E382*J382</f>
        <v>0</v>
      </c>
      <c r="O382" s="293">
        <v>2</v>
      </c>
      <c r="AA382" s="262">
        <v>1</v>
      </c>
      <c r="AB382" s="262">
        <v>1</v>
      </c>
      <c r="AC382" s="262">
        <v>1</v>
      </c>
      <c r="AZ382" s="262">
        <v>1</v>
      </c>
      <c r="BA382" s="262">
        <f>IF(AZ382=1,G382,0)</f>
        <v>0</v>
      </c>
      <c r="BB382" s="262">
        <f>IF(AZ382=2,G382,0)</f>
        <v>0</v>
      </c>
      <c r="BC382" s="262">
        <f>IF(AZ382=3,G382,0)</f>
        <v>0</v>
      </c>
      <c r="BD382" s="262">
        <f>IF(AZ382=4,G382,0)</f>
        <v>0</v>
      </c>
      <c r="BE382" s="262">
        <f>IF(AZ382=5,G382,0)</f>
        <v>0</v>
      </c>
      <c r="CA382" s="293">
        <v>1</v>
      </c>
      <c r="CB382" s="293">
        <v>1</v>
      </c>
    </row>
    <row r="383" spans="1:80" x14ac:dyDescent="0.2">
      <c r="A383" s="302"/>
      <c r="B383" s="305"/>
      <c r="C383" s="306" t="s">
        <v>583</v>
      </c>
      <c r="D383" s="307"/>
      <c r="E383" s="308">
        <v>8.6</v>
      </c>
      <c r="F383" s="309"/>
      <c r="G383" s="310"/>
      <c r="H383" s="311"/>
      <c r="I383" s="303"/>
      <c r="J383" s="312"/>
      <c r="K383" s="303"/>
      <c r="M383" s="304" t="s">
        <v>583</v>
      </c>
      <c r="O383" s="293"/>
    </row>
    <row r="384" spans="1:80" x14ac:dyDescent="0.2">
      <c r="A384" s="294">
        <v>100</v>
      </c>
      <c r="B384" s="295" t="s">
        <v>584</v>
      </c>
      <c r="C384" s="296" t="s">
        <v>585</v>
      </c>
      <c r="D384" s="297" t="s">
        <v>106</v>
      </c>
      <c r="E384" s="298">
        <v>16.968</v>
      </c>
      <c r="F384" s="298">
        <v>0</v>
      </c>
      <c r="G384" s="299">
        <f>E384*F384</f>
        <v>0</v>
      </c>
      <c r="H384" s="300">
        <v>0.13850000000000001</v>
      </c>
      <c r="I384" s="301">
        <f>E384*H384</f>
        <v>2.3500680000000003</v>
      </c>
      <c r="J384" s="300"/>
      <c r="K384" s="301">
        <f>E384*J384</f>
        <v>0</v>
      </c>
      <c r="O384" s="293">
        <v>2</v>
      </c>
      <c r="AA384" s="262">
        <v>3</v>
      </c>
      <c r="AB384" s="262">
        <v>1</v>
      </c>
      <c r="AC384" s="262">
        <v>592451220</v>
      </c>
      <c r="AZ384" s="262">
        <v>1</v>
      </c>
      <c r="BA384" s="262">
        <f>IF(AZ384=1,G384,0)</f>
        <v>0</v>
      </c>
      <c r="BB384" s="262">
        <f>IF(AZ384=2,G384,0)</f>
        <v>0</v>
      </c>
      <c r="BC384" s="262">
        <f>IF(AZ384=3,G384,0)</f>
        <v>0</v>
      </c>
      <c r="BD384" s="262">
        <f>IF(AZ384=4,G384,0)</f>
        <v>0</v>
      </c>
      <c r="BE384" s="262">
        <f>IF(AZ384=5,G384,0)</f>
        <v>0</v>
      </c>
      <c r="CA384" s="293">
        <v>3</v>
      </c>
      <c r="CB384" s="293">
        <v>1</v>
      </c>
    </row>
    <row r="385" spans="1:80" x14ac:dyDescent="0.2">
      <c r="A385" s="302"/>
      <c r="B385" s="305"/>
      <c r="C385" s="306" t="s">
        <v>586</v>
      </c>
      <c r="D385" s="307"/>
      <c r="E385" s="308">
        <v>16.968</v>
      </c>
      <c r="F385" s="309"/>
      <c r="G385" s="310"/>
      <c r="H385" s="311"/>
      <c r="I385" s="303"/>
      <c r="J385" s="312"/>
      <c r="K385" s="303"/>
      <c r="M385" s="304" t="s">
        <v>586</v>
      </c>
      <c r="O385" s="293"/>
    </row>
    <row r="386" spans="1:80" x14ac:dyDescent="0.2">
      <c r="A386" s="313"/>
      <c r="B386" s="314" t="s">
        <v>94</v>
      </c>
      <c r="C386" s="315" t="s">
        <v>560</v>
      </c>
      <c r="D386" s="316"/>
      <c r="E386" s="317"/>
      <c r="F386" s="318"/>
      <c r="G386" s="319">
        <f>SUM(G366:G385)</f>
        <v>0</v>
      </c>
      <c r="H386" s="320"/>
      <c r="I386" s="321">
        <f>SUM(I366:I385)</f>
        <v>57.280617000000014</v>
      </c>
      <c r="J386" s="320"/>
      <c r="K386" s="321">
        <f>SUM(K366:K385)</f>
        <v>0</v>
      </c>
      <c r="O386" s="293">
        <v>4</v>
      </c>
      <c r="BA386" s="322">
        <f>SUM(BA366:BA385)</f>
        <v>0</v>
      </c>
      <c r="BB386" s="322">
        <f>SUM(BB366:BB385)</f>
        <v>0</v>
      </c>
      <c r="BC386" s="322">
        <f>SUM(BC366:BC385)</f>
        <v>0</v>
      </c>
      <c r="BD386" s="322">
        <f>SUM(BD366:BD385)</f>
        <v>0</v>
      </c>
      <c r="BE386" s="322">
        <f>SUM(BE366:BE385)</f>
        <v>0</v>
      </c>
    </row>
    <row r="387" spans="1:80" x14ac:dyDescent="0.2">
      <c r="A387" s="283" t="s">
        <v>90</v>
      </c>
      <c r="B387" s="284" t="s">
        <v>587</v>
      </c>
      <c r="C387" s="285" t="s">
        <v>588</v>
      </c>
      <c r="D387" s="286"/>
      <c r="E387" s="287"/>
      <c r="F387" s="287"/>
      <c r="G387" s="288"/>
      <c r="H387" s="289"/>
      <c r="I387" s="290"/>
      <c r="J387" s="291"/>
      <c r="K387" s="292"/>
      <c r="O387" s="293">
        <v>1</v>
      </c>
    </row>
    <row r="388" spans="1:80" ht="22.5" x14ac:dyDescent="0.2">
      <c r="A388" s="294">
        <v>101</v>
      </c>
      <c r="B388" s="295" t="s">
        <v>590</v>
      </c>
      <c r="C388" s="296" t="s">
        <v>591</v>
      </c>
      <c r="D388" s="297" t="s">
        <v>211</v>
      </c>
      <c r="E388" s="298">
        <v>12</v>
      </c>
      <c r="F388" s="298">
        <v>0</v>
      </c>
      <c r="G388" s="299">
        <f>E388*F388</f>
        <v>0</v>
      </c>
      <c r="H388" s="300">
        <v>0.49075000000000002</v>
      </c>
      <c r="I388" s="301">
        <f>E388*H388</f>
        <v>5.8890000000000002</v>
      </c>
      <c r="J388" s="300">
        <v>0</v>
      </c>
      <c r="K388" s="301">
        <f>E388*J388</f>
        <v>0</v>
      </c>
      <c r="O388" s="293">
        <v>2</v>
      </c>
      <c r="AA388" s="262">
        <v>1</v>
      </c>
      <c r="AB388" s="262">
        <v>1</v>
      </c>
      <c r="AC388" s="262">
        <v>1</v>
      </c>
      <c r="AZ388" s="262">
        <v>1</v>
      </c>
      <c r="BA388" s="262">
        <f>IF(AZ388=1,G388,0)</f>
        <v>0</v>
      </c>
      <c r="BB388" s="262">
        <f>IF(AZ388=2,G388,0)</f>
        <v>0</v>
      </c>
      <c r="BC388" s="262">
        <f>IF(AZ388=3,G388,0)</f>
        <v>0</v>
      </c>
      <c r="BD388" s="262">
        <f>IF(AZ388=4,G388,0)</f>
        <v>0</v>
      </c>
      <c r="BE388" s="262">
        <f>IF(AZ388=5,G388,0)</f>
        <v>0</v>
      </c>
      <c r="CA388" s="293">
        <v>1</v>
      </c>
      <c r="CB388" s="293">
        <v>1</v>
      </c>
    </row>
    <row r="389" spans="1:80" x14ac:dyDescent="0.2">
      <c r="A389" s="302"/>
      <c r="B389" s="305"/>
      <c r="C389" s="306" t="s">
        <v>592</v>
      </c>
      <c r="D389" s="307"/>
      <c r="E389" s="308">
        <v>1</v>
      </c>
      <c r="F389" s="309"/>
      <c r="G389" s="310"/>
      <c r="H389" s="311"/>
      <c r="I389" s="303"/>
      <c r="J389" s="312"/>
      <c r="K389" s="303"/>
      <c r="M389" s="304" t="s">
        <v>592</v>
      </c>
      <c r="O389" s="293"/>
    </row>
    <row r="390" spans="1:80" x14ac:dyDescent="0.2">
      <c r="A390" s="302"/>
      <c r="B390" s="305"/>
      <c r="C390" s="306" t="s">
        <v>593</v>
      </c>
      <c r="D390" s="307"/>
      <c r="E390" s="308">
        <v>1</v>
      </c>
      <c r="F390" s="309"/>
      <c r="G390" s="310"/>
      <c r="H390" s="311"/>
      <c r="I390" s="303"/>
      <c r="J390" s="312"/>
      <c r="K390" s="303"/>
      <c r="M390" s="304" t="s">
        <v>593</v>
      </c>
      <c r="O390" s="293"/>
    </row>
    <row r="391" spans="1:80" x14ac:dyDescent="0.2">
      <c r="A391" s="302"/>
      <c r="B391" s="305"/>
      <c r="C391" s="306" t="s">
        <v>594</v>
      </c>
      <c r="D391" s="307"/>
      <c r="E391" s="308">
        <v>1</v>
      </c>
      <c r="F391" s="309"/>
      <c r="G391" s="310"/>
      <c r="H391" s="311"/>
      <c r="I391" s="303"/>
      <c r="J391" s="312"/>
      <c r="K391" s="303"/>
      <c r="M391" s="304" t="s">
        <v>594</v>
      </c>
      <c r="O391" s="293"/>
    </row>
    <row r="392" spans="1:80" x14ac:dyDescent="0.2">
      <c r="A392" s="302"/>
      <c r="B392" s="305"/>
      <c r="C392" s="306" t="s">
        <v>595</v>
      </c>
      <c r="D392" s="307"/>
      <c r="E392" s="308">
        <v>1</v>
      </c>
      <c r="F392" s="309"/>
      <c r="G392" s="310"/>
      <c r="H392" s="311"/>
      <c r="I392" s="303"/>
      <c r="J392" s="312"/>
      <c r="K392" s="303"/>
      <c r="M392" s="304" t="s">
        <v>595</v>
      </c>
      <c r="O392" s="293"/>
    </row>
    <row r="393" spans="1:80" x14ac:dyDescent="0.2">
      <c r="A393" s="302"/>
      <c r="B393" s="305"/>
      <c r="C393" s="306" t="s">
        <v>596</v>
      </c>
      <c r="D393" s="307"/>
      <c r="E393" s="308">
        <v>1</v>
      </c>
      <c r="F393" s="309"/>
      <c r="G393" s="310"/>
      <c r="H393" s="311"/>
      <c r="I393" s="303"/>
      <c r="J393" s="312"/>
      <c r="K393" s="303"/>
      <c r="M393" s="304" t="s">
        <v>596</v>
      </c>
      <c r="O393" s="293"/>
    </row>
    <row r="394" spans="1:80" x14ac:dyDescent="0.2">
      <c r="A394" s="302"/>
      <c r="B394" s="305"/>
      <c r="C394" s="306" t="s">
        <v>597</v>
      </c>
      <c r="D394" s="307"/>
      <c r="E394" s="308">
        <v>1</v>
      </c>
      <c r="F394" s="309"/>
      <c r="G394" s="310"/>
      <c r="H394" s="311"/>
      <c r="I394" s="303"/>
      <c r="J394" s="312"/>
      <c r="K394" s="303"/>
      <c r="M394" s="304" t="s">
        <v>597</v>
      </c>
      <c r="O394" s="293"/>
    </row>
    <row r="395" spans="1:80" x14ac:dyDescent="0.2">
      <c r="A395" s="302"/>
      <c r="B395" s="305"/>
      <c r="C395" s="306" t="s">
        <v>598</v>
      </c>
      <c r="D395" s="307"/>
      <c r="E395" s="308">
        <v>1</v>
      </c>
      <c r="F395" s="309"/>
      <c r="G395" s="310"/>
      <c r="H395" s="311"/>
      <c r="I395" s="303"/>
      <c r="J395" s="312"/>
      <c r="K395" s="303"/>
      <c r="M395" s="304" t="s">
        <v>598</v>
      </c>
      <c r="O395" s="293"/>
    </row>
    <row r="396" spans="1:80" x14ac:dyDescent="0.2">
      <c r="A396" s="302"/>
      <c r="B396" s="305"/>
      <c r="C396" s="306" t="s">
        <v>599</v>
      </c>
      <c r="D396" s="307"/>
      <c r="E396" s="308">
        <v>1</v>
      </c>
      <c r="F396" s="309"/>
      <c r="G396" s="310"/>
      <c r="H396" s="311"/>
      <c r="I396" s="303"/>
      <c r="J396" s="312"/>
      <c r="K396" s="303"/>
      <c r="M396" s="304" t="s">
        <v>599</v>
      </c>
      <c r="O396" s="293"/>
    </row>
    <row r="397" spans="1:80" x14ac:dyDescent="0.2">
      <c r="A397" s="302"/>
      <c r="B397" s="305"/>
      <c r="C397" s="306" t="s">
        <v>600</v>
      </c>
      <c r="D397" s="307"/>
      <c r="E397" s="308">
        <v>1</v>
      </c>
      <c r="F397" s="309"/>
      <c r="G397" s="310"/>
      <c r="H397" s="311"/>
      <c r="I397" s="303"/>
      <c r="J397" s="312"/>
      <c r="K397" s="303"/>
      <c r="M397" s="304" t="s">
        <v>600</v>
      </c>
      <c r="O397" s="293"/>
    </row>
    <row r="398" spans="1:80" x14ac:dyDescent="0.2">
      <c r="A398" s="302"/>
      <c r="B398" s="305"/>
      <c r="C398" s="306" t="s">
        <v>601</v>
      </c>
      <c r="D398" s="307"/>
      <c r="E398" s="308">
        <v>1</v>
      </c>
      <c r="F398" s="309"/>
      <c r="G398" s="310"/>
      <c r="H398" s="311"/>
      <c r="I398" s="303"/>
      <c r="J398" s="312"/>
      <c r="K398" s="303"/>
      <c r="M398" s="304" t="s">
        <v>601</v>
      </c>
      <c r="O398" s="293"/>
    </row>
    <row r="399" spans="1:80" x14ac:dyDescent="0.2">
      <c r="A399" s="302"/>
      <c r="B399" s="305"/>
      <c r="C399" s="306" t="s">
        <v>602</v>
      </c>
      <c r="D399" s="307"/>
      <c r="E399" s="308">
        <v>1</v>
      </c>
      <c r="F399" s="309"/>
      <c r="G399" s="310"/>
      <c r="H399" s="311"/>
      <c r="I399" s="303"/>
      <c r="J399" s="312"/>
      <c r="K399" s="303"/>
      <c r="M399" s="304" t="s">
        <v>602</v>
      </c>
      <c r="O399" s="293"/>
    </row>
    <row r="400" spans="1:80" x14ac:dyDescent="0.2">
      <c r="A400" s="302"/>
      <c r="B400" s="305"/>
      <c r="C400" s="306" t="s">
        <v>603</v>
      </c>
      <c r="D400" s="307"/>
      <c r="E400" s="308">
        <v>1</v>
      </c>
      <c r="F400" s="309"/>
      <c r="G400" s="310"/>
      <c r="H400" s="311"/>
      <c r="I400" s="303"/>
      <c r="J400" s="312"/>
      <c r="K400" s="303"/>
      <c r="M400" s="304" t="s">
        <v>603</v>
      </c>
      <c r="O400" s="293"/>
    </row>
    <row r="401" spans="1:80" ht="22.5" x14ac:dyDescent="0.2">
      <c r="A401" s="294">
        <v>102</v>
      </c>
      <c r="B401" s="295" t="s">
        <v>604</v>
      </c>
      <c r="C401" s="296" t="s">
        <v>605</v>
      </c>
      <c r="D401" s="297" t="s">
        <v>211</v>
      </c>
      <c r="E401" s="298">
        <v>18</v>
      </c>
      <c r="F401" s="298">
        <v>0</v>
      </c>
      <c r="G401" s="299">
        <f>E401*F401</f>
        <v>0</v>
      </c>
      <c r="H401" s="300">
        <v>2.8969999999999999E-2</v>
      </c>
      <c r="I401" s="301">
        <f>E401*H401</f>
        <v>0.52146000000000003</v>
      </c>
      <c r="J401" s="300">
        <v>0</v>
      </c>
      <c r="K401" s="301">
        <f>E401*J401</f>
        <v>0</v>
      </c>
      <c r="O401" s="293">
        <v>2</v>
      </c>
      <c r="AA401" s="262">
        <v>1</v>
      </c>
      <c r="AB401" s="262">
        <v>1</v>
      </c>
      <c r="AC401" s="262">
        <v>1</v>
      </c>
      <c r="AZ401" s="262">
        <v>1</v>
      </c>
      <c r="BA401" s="262">
        <f>IF(AZ401=1,G401,0)</f>
        <v>0</v>
      </c>
      <c r="BB401" s="262">
        <f>IF(AZ401=2,G401,0)</f>
        <v>0</v>
      </c>
      <c r="BC401" s="262">
        <f>IF(AZ401=3,G401,0)</f>
        <v>0</v>
      </c>
      <c r="BD401" s="262">
        <f>IF(AZ401=4,G401,0)</f>
        <v>0</v>
      </c>
      <c r="BE401" s="262">
        <f>IF(AZ401=5,G401,0)</f>
        <v>0</v>
      </c>
      <c r="CA401" s="293">
        <v>1</v>
      </c>
      <c r="CB401" s="293">
        <v>1</v>
      </c>
    </row>
    <row r="402" spans="1:80" x14ac:dyDescent="0.2">
      <c r="A402" s="302"/>
      <c r="B402" s="305"/>
      <c r="C402" s="306" t="s">
        <v>606</v>
      </c>
      <c r="D402" s="307"/>
      <c r="E402" s="308">
        <v>1</v>
      </c>
      <c r="F402" s="309"/>
      <c r="G402" s="310"/>
      <c r="H402" s="311"/>
      <c r="I402" s="303"/>
      <c r="J402" s="312"/>
      <c r="K402" s="303"/>
      <c r="M402" s="304" t="s">
        <v>606</v>
      </c>
      <c r="O402" s="293"/>
    </row>
    <row r="403" spans="1:80" x14ac:dyDescent="0.2">
      <c r="A403" s="302"/>
      <c r="B403" s="305"/>
      <c r="C403" s="306" t="s">
        <v>607</v>
      </c>
      <c r="D403" s="307"/>
      <c r="E403" s="308">
        <v>1</v>
      </c>
      <c r="F403" s="309"/>
      <c r="G403" s="310"/>
      <c r="H403" s="311"/>
      <c r="I403" s="303"/>
      <c r="J403" s="312"/>
      <c r="K403" s="303"/>
      <c r="M403" s="304" t="s">
        <v>607</v>
      </c>
      <c r="O403" s="293"/>
    </row>
    <row r="404" spans="1:80" x14ac:dyDescent="0.2">
      <c r="A404" s="302"/>
      <c r="B404" s="305"/>
      <c r="C404" s="306" t="s">
        <v>608</v>
      </c>
      <c r="D404" s="307"/>
      <c r="E404" s="308">
        <v>1</v>
      </c>
      <c r="F404" s="309"/>
      <c r="G404" s="310"/>
      <c r="H404" s="311"/>
      <c r="I404" s="303"/>
      <c r="J404" s="312"/>
      <c r="K404" s="303"/>
      <c r="M404" s="304" t="s">
        <v>608</v>
      </c>
      <c r="O404" s="293"/>
    </row>
    <row r="405" spans="1:80" x14ac:dyDescent="0.2">
      <c r="A405" s="302"/>
      <c r="B405" s="305"/>
      <c r="C405" s="306" t="s">
        <v>609</v>
      </c>
      <c r="D405" s="307"/>
      <c r="E405" s="308">
        <v>1</v>
      </c>
      <c r="F405" s="309"/>
      <c r="G405" s="310"/>
      <c r="H405" s="311"/>
      <c r="I405" s="303"/>
      <c r="J405" s="312"/>
      <c r="K405" s="303"/>
      <c r="M405" s="304" t="s">
        <v>609</v>
      </c>
      <c r="O405" s="293"/>
    </row>
    <row r="406" spans="1:80" x14ac:dyDescent="0.2">
      <c r="A406" s="302"/>
      <c r="B406" s="305"/>
      <c r="C406" s="306" t="s">
        <v>610</v>
      </c>
      <c r="D406" s="307"/>
      <c r="E406" s="308">
        <v>1</v>
      </c>
      <c r="F406" s="309"/>
      <c r="G406" s="310"/>
      <c r="H406" s="311"/>
      <c r="I406" s="303"/>
      <c r="J406" s="312"/>
      <c r="K406" s="303"/>
      <c r="M406" s="304" t="s">
        <v>610</v>
      </c>
      <c r="O406" s="293"/>
    </row>
    <row r="407" spans="1:80" x14ac:dyDescent="0.2">
      <c r="A407" s="302"/>
      <c r="B407" s="305"/>
      <c r="C407" s="306" t="s">
        <v>611</v>
      </c>
      <c r="D407" s="307"/>
      <c r="E407" s="308">
        <v>1</v>
      </c>
      <c r="F407" s="309"/>
      <c r="G407" s="310"/>
      <c r="H407" s="311"/>
      <c r="I407" s="303"/>
      <c r="J407" s="312"/>
      <c r="K407" s="303"/>
      <c r="M407" s="304" t="s">
        <v>611</v>
      </c>
      <c r="O407" s="293"/>
    </row>
    <row r="408" spans="1:80" x14ac:dyDescent="0.2">
      <c r="A408" s="302"/>
      <c r="B408" s="305"/>
      <c r="C408" s="306" t="s">
        <v>612</v>
      </c>
      <c r="D408" s="307"/>
      <c r="E408" s="308">
        <v>1</v>
      </c>
      <c r="F408" s="309"/>
      <c r="G408" s="310"/>
      <c r="H408" s="311"/>
      <c r="I408" s="303"/>
      <c r="J408" s="312"/>
      <c r="K408" s="303"/>
      <c r="M408" s="304" t="s">
        <v>612</v>
      </c>
      <c r="O408" s="293"/>
    </row>
    <row r="409" spans="1:80" x14ac:dyDescent="0.2">
      <c r="A409" s="302"/>
      <c r="B409" s="305"/>
      <c r="C409" s="306" t="s">
        <v>613</v>
      </c>
      <c r="D409" s="307"/>
      <c r="E409" s="308">
        <v>1</v>
      </c>
      <c r="F409" s="309"/>
      <c r="G409" s="310"/>
      <c r="H409" s="311"/>
      <c r="I409" s="303"/>
      <c r="J409" s="312"/>
      <c r="K409" s="303"/>
      <c r="M409" s="304" t="s">
        <v>613</v>
      </c>
      <c r="O409" s="293"/>
    </row>
    <row r="410" spans="1:80" x14ac:dyDescent="0.2">
      <c r="A410" s="302"/>
      <c r="B410" s="305"/>
      <c r="C410" s="306" t="s">
        <v>614</v>
      </c>
      <c r="D410" s="307"/>
      <c r="E410" s="308">
        <v>1</v>
      </c>
      <c r="F410" s="309"/>
      <c r="G410" s="310"/>
      <c r="H410" s="311"/>
      <c r="I410" s="303"/>
      <c r="J410" s="312"/>
      <c r="K410" s="303"/>
      <c r="M410" s="304" t="s">
        <v>614</v>
      </c>
      <c r="O410" s="293"/>
    </row>
    <row r="411" spans="1:80" x14ac:dyDescent="0.2">
      <c r="A411" s="302"/>
      <c r="B411" s="305"/>
      <c r="C411" s="306" t="s">
        <v>615</v>
      </c>
      <c r="D411" s="307"/>
      <c r="E411" s="308">
        <v>1</v>
      </c>
      <c r="F411" s="309"/>
      <c r="G411" s="310"/>
      <c r="H411" s="311"/>
      <c r="I411" s="303"/>
      <c r="J411" s="312"/>
      <c r="K411" s="303"/>
      <c r="M411" s="304" t="s">
        <v>615</v>
      </c>
      <c r="O411" s="293"/>
    </row>
    <row r="412" spans="1:80" x14ac:dyDescent="0.2">
      <c r="A412" s="302"/>
      <c r="B412" s="305"/>
      <c r="C412" s="306" t="s">
        <v>616</v>
      </c>
      <c r="D412" s="307"/>
      <c r="E412" s="308">
        <v>1</v>
      </c>
      <c r="F412" s="309"/>
      <c r="G412" s="310"/>
      <c r="H412" s="311"/>
      <c r="I412" s="303"/>
      <c r="J412" s="312"/>
      <c r="K412" s="303"/>
      <c r="M412" s="304" t="s">
        <v>616</v>
      </c>
      <c r="O412" s="293"/>
    </row>
    <row r="413" spans="1:80" x14ac:dyDescent="0.2">
      <c r="A413" s="302"/>
      <c r="B413" s="305"/>
      <c r="C413" s="306" t="s">
        <v>617</v>
      </c>
      <c r="D413" s="307"/>
      <c r="E413" s="308">
        <v>1</v>
      </c>
      <c r="F413" s="309"/>
      <c r="G413" s="310"/>
      <c r="H413" s="311"/>
      <c r="I413" s="303"/>
      <c r="J413" s="312"/>
      <c r="K413" s="303"/>
      <c r="M413" s="304" t="s">
        <v>617</v>
      </c>
      <c r="O413" s="293"/>
    </row>
    <row r="414" spans="1:80" x14ac:dyDescent="0.2">
      <c r="A414" s="302"/>
      <c r="B414" s="305"/>
      <c r="C414" s="306" t="s">
        <v>618</v>
      </c>
      <c r="D414" s="307"/>
      <c r="E414" s="308">
        <v>1</v>
      </c>
      <c r="F414" s="309"/>
      <c r="G414" s="310"/>
      <c r="H414" s="311"/>
      <c r="I414" s="303"/>
      <c r="J414" s="312"/>
      <c r="K414" s="303"/>
      <c r="M414" s="304" t="s">
        <v>618</v>
      </c>
      <c r="O414" s="293"/>
    </row>
    <row r="415" spans="1:80" x14ac:dyDescent="0.2">
      <c r="A415" s="302"/>
      <c r="B415" s="305"/>
      <c r="C415" s="306" t="s">
        <v>619</v>
      </c>
      <c r="D415" s="307"/>
      <c r="E415" s="308">
        <v>1</v>
      </c>
      <c r="F415" s="309"/>
      <c r="G415" s="310"/>
      <c r="H415" s="311"/>
      <c r="I415" s="303"/>
      <c r="J415" s="312"/>
      <c r="K415" s="303"/>
      <c r="M415" s="304" t="s">
        <v>619</v>
      </c>
      <c r="O415" s="293"/>
    </row>
    <row r="416" spans="1:80" x14ac:dyDescent="0.2">
      <c r="A416" s="302"/>
      <c r="B416" s="305"/>
      <c r="C416" s="306" t="s">
        <v>620</v>
      </c>
      <c r="D416" s="307"/>
      <c r="E416" s="308">
        <v>1</v>
      </c>
      <c r="F416" s="309"/>
      <c r="G416" s="310"/>
      <c r="H416" s="311"/>
      <c r="I416" s="303"/>
      <c r="J416" s="312"/>
      <c r="K416" s="303"/>
      <c r="M416" s="304" t="s">
        <v>620</v>
      </c>
      <c r="O416" s="293"/>
    </row>
    <row r="417" spans="1:80" x14ac:dyDescent="0.2">
      <c r="A417" s="302"/>
      <c r="B417" s="305"/>
      <c r="C417" s="306" t="s">
        <v>621</v>
      </c>
      <c r="D417" s="307"/>
      <c r="E417" s="308">
        <v>1</v>
      </c>
      <c r="F417" s="309"/>
      <c r="G417" s="310"/>
      <c r="H417" s="311"/>
      <c r="I417" s="303"/>
      <c r="J417" s="312"/>
      <c r="K417" s="303"/>
      <c r="M417" s="304" t="s">
        <v>621</v>
      </c>
      <c r="O417" s="293"/>
    </row>
    <row r="418" spans="1:80" x14ac:dyDescent="0.2">
      <c r="A418" s="302"/>
      <c r="B418" s="305"/>
      <c r="C418" s="306" t="s">
        <v>622</v>
      </c>
      <c r="D418" s="307"/>
      <c r="E418" s="308">
        <v>1</v>
      </c>
      <c r="F418" s="309"/>
      <c r="G418" s="310"/>
      <c r="H418" s="311"/>
      <c r="I418" s="303"/>
      <c r="J418" s="312"/>
      <c r="K418" s="303"/>
      <c r="M418" s="304" t="s">
        <v>622</v>
      </c>
      <c r="O418" s="293"/>
    </row>
    <row r="419" spans="1:80" x14ac:dyDescent="0.2">
      <c r="A419" s="302"/>
      <c r="B419" s="305"/>
      <c r="C419" s="306" t="s">
        <v>623</v>
      </c>
      <c r="D419" s="307"/>
      <c r="E419" s="308">
        <v>1</v>
      </c>
      <c r="F419" s="309"/>
      <c r="G419" s="310"/>
      <c r="H419" s="311"/>
      <c r="I419" s="303"/>
      <c r="J419" s="312"/>
      <c r="K419" s="303"/>
      <c r="M419" s="304" t="s">
        <v>623</v>
      </c>
      <c r="O419" s="293"/>
    </row>
    <row r="420" spans="1:80" ht="22.5" x14ac:dyDescent="0.2">
      <c r="A420" s="294">
        <v>103</v>
      </c>
      <c r="B420" s="295" t="s">
        <v>624</v>
      </c>
      <c r="C420" s="296" t="s">
        <v>625</v>
      </c>
      <c r="D420" s="297" t="s">
        <v>211</v>
      </c>
      <c r="E420" s="298">
        <v>6</v>
      </c>
      <c r="F420" s="298">
        <v>0</v>
      </c>
      <c r="G420" s="299">
        <f>E420*F420</f>
        <v>0</v>
      </c>
      <c r="H420" s="300">
        <v>3.3029999999999997E-2</v>
      </c>
      <c r="I420" s="301">
        <f>E420*H420</f>
        <v>0.19817999999999997</v>
      </c>
      <c r="J420" s="300">
        <v>0</v>
      </c>
      <c r="K420" s="301">
        <f>E420*J420</f>
        <v>0</v>
      </c>
      <c r="O420" s="293">
        <v>2</v>
      </c>
      <c r="AA420" s="262">
        <v>1</v>
      </c>
      <c r="AB420" s="262">
        <v>1</v>
      </c>
      <c r="AC420" s="262">
        <v>1</v>
      </c>
      <c r="AZ420" s="262">
        <v>1</v>
      </c>
      <c r="BA420" s="262">
        <f>IF(AZ420=1,G420,0)</f>
        <v>0</v>
      </c>
      <c r="BB420" s="262">
        <f>IF(AZ420=2,G420,0)</f>
        <v>0</v>
      </c>
      <c r="BC420" s="262">
        <f>IF(AZ420=3,G420,0)</f>
        <v>0</v>
      </c>
      <c r="BD420" s="262">
        <f>IF(AZ420=4,G420,0)</f>
        <v>0</v>
      </c>
      <c r="BE420" s="262">
        <f>IF(AZ420=5,G420,0)</f>
        <v>0</v>
      </c>
      <c r="CA420" s="293">
        <v>1</v>
      </c>
      <c r="CB420" s="293">
        <v>1</v>
      </c>
    </row>
    <row r="421" spans="1:80" x14ac:dyDescent="0.2">
      <c r="A421" s="302"/>
      <c r="B421" s="305"/>
      <c r="C421" s="306" t="s">
        <v>626</v>
      </c>
      <c r="D421" s="307"/>
      <c r="E421" s="308">
        <v>1</v>
      </c>
      <c r="F421" s="309"/>
      <c r="G421" s="310"/>
      <c r="H421" s="311"/>
      <c r="I421" s="303"/>
      <c r="J421" s="312"/>
      <c r="K421" s="303"/>
      <c r="M421" s="304" t="s">
        <v>626</v>
      </c>
      <c r="O421" s="293"/>
    </row>
    <row r="422" spans="1:80" x14ac:dyDescent="0.2">
      <c r="A422" s="302"/>
      <c r="B422" s="305"/>
      <c r="C422" s="306" t="s">
        <v>627</v>
      </c>
      <c r="D422" s="307"/>
      <c r="E422" s="308">
        <v>1</v>
      </c>
      <c r="F422" s="309"/>
      <c r="G422" s="310"/>
      <c r="H422" s="311"/>
      <c r="I422" s="303"/>
      <c r="J422" s="312"/>
      <c r="K422" s="303"/>
      <c r="M422" s="304" t="s">
        <v>627</v>
      </c>
      <c r="O422" s="293"/>
    </row>
    <row r="423" spans="1:80" x14ac:dyDescent="0.2">
      <c r="A423" s="302"/>
      <c r="B423" s="305"/>
      <c r="C423" s="306" t="s">
        <v>628</v>
      </c>
      <c r="D423" s="307"/>
      <c r="E423" s="308">
        <v>1</v>
      </c>
      <c r="F423" s="309"/>
      <c r="G423" s="310"/>
      <c r="H423" s="311"/>
      <c r="I423" s="303"/>
      <c r="J423" s="312"/>
      <c r="K423" s="303"/>
      <c r="M423" s="304" t="s">
        <v>628</v>
      </c>
      <c r="O423" s="293"/>
    </row>
    <row r="424" spans="1:80" x14ac:dyDescent="0.2">
      <c r="A424" s="302"/>
      <c r="B424" s="305"/>
      <c r="C424" s="306" t="s">
        <v>629</v>
      </c>
      <c r="D424" s="307"/>
      <c r="E424" s="308">
        <v>1</v>
      </c>
      <c r="F424" s="309"/>
      <c r="G424" s="310"/>
      <c r="H424" s="311"/>
      <c r="I424" s="303"/>
      <c r="J424" s="312"/>
      <c r="K424" s="303"/>
      <c r="M424" s="304" t="s">
        <v>629</v>
      </c>
      <c r="O424" s="293"/>
    </row>
    <row r="425" spans="1:80" x14ac:dyDescent="0.2">
      <c r="A425" s="302"/>
      <c r="B425" s="305"/>
      <c r="C425" s="306" t="s">
        <v>630</v>
      </c>
      <c r="D425" s="307"/>
      <c r="E425" s="308">
        <v>1</v>
      </c>
      <c r="F425" s="309"/>
      <c r="G425" s="310"/>
      <c r="H425" s="311"/>
      <c r="I425" s="303"/>
      <c r="J425" s="312"/>
      <c r="K425" s="303"/>
      <c r="M425" s="304" t="s">
        <v>630</v>
      </c>
      <c r="O425" s="293"/>
    </row>
    <row r="426" spans="1:80" x14ac:dyDescent="0.2">
      <c r="A426" s="302"/>
      <c r="B426" s="305"/>
      <c r="C426" s="306" t="s">
        <v>631</v>
      </c>
      <c r="D426" s="307"/>
      <c r="E426" s="308">
        <v>1</v>
      </c>
      <c r="F426" s="309"/>
      <c r="G426" s="310"/>
      <c r="H426" s="311"/>
      <c r="I426" s="303"/>
      <c r="J426" s="312"/>
      <c r="K426" s="303"/>
      <c r="M426" s="304" t="s">
        <v>631</v>
      </c>
      <c r="O426" s="293"/>
    </row>
    <row r="427" spans="1:80" ht="22.5" x14ac:dyDescent="0.2">
      <c r="A427" s="294">
        <v>104</v>
      </c>
      <c r="B427" s="295" t="s">
        <v>632</v>
      </c>
      <c r="C427" s="296" t="s">
        <v>633</v>
      </c>
      <c r="D427" s="297" t="s">
        <v>211</v>
      </c>
      <c r="E427" s="298">
        <v>22</v>
      </c>
      <c r="F427" s="298">
        <v>0</v>
      </c>
      <c r="G427" s="299">
        <f>E427*F427</f>
        <v>0</v>
      </c>
      <c r="H427" s="300">
        <v>2.8969999999999999E-2</v>
      </c>
      <c r="I427" s="301">
        <f>E427*H427</f>
        <v>0.63734000000000002</v>
      </c>
      <c r="J427" s="300">
        <v>0</v>
      </c>
      <c r="K427" s="301">
        <f>E427*J427</f>
        <v>0</v>
      </c>
      <c r="O427" s="293">
        <v>2</v>
      </c>
      <c r="AA427" s="262">
        <v>1</v>
      </c>
      <c r="AB427" s="262">
        <v>1</v>
      </c>
      <c r="AC427" s="262">
        <v>1</v>
      </c>
      <c r="AZ427" s="262">
        <v>1</v>
      </c>
      <c r="BA427" s="262">
        <f>IF(AZ427=1,G427,0)</f>
        <v>0</v>
      </c>
      <c r="BB427" s="262">
        <f>IF(AZ427=2,G427,0)</f>
        <v>0</v>
      </c>
      <c r="BC427" s="262">
        <f>IF(AZ427=3,G427,0)</f>
        <v>0</v>
      </c>
      <c r="BD427" s="262">
        <f>IF(AZ427=4,G427,0)</f>
        <v>0</v>
      </c>
      <c r="BE427" s="262">
        <f>IF(AZ427=5,G427,0)</f>
        <v>0</v>
      </c>
      <c r="CA427" s="293">
        <v>1</v>
      </c>
      <c r="CB427" s="293">
        <v>1</v>
      </c>
    </row>
    <row r="428" spans="1:80" x14ac:dyDescent="0.2">
      <c r="A428" s="302"/>
      <c r="B428" s="305"/>
      <c r="C428" s="306" t="s">
        <v>634</v>
      </c>
      <c r="D428" s="307"/>
      <c r="E428" s="308">
        <v>1</v>
      </c>
      <c r="F428" s="309"/>
      <c r="G428" s="310"/>
      <c r="H428" s="311"/>
      <c r="I428" s="303"/>
      <c r="J428" s="312"/>
      <c r="K428" s="303"/>
      <c r="M428" s="304" t="s">
        <v>634</v>
      </c>
      <c r="O428" s="293"/>
    </row>
    <row r="429" spans="1:80" x14ac:dyDescent="0.2">
      <c r="A429" s="302"/>
      <c r="B429" s="305"/>
      <c r="C429" s="306" t="s">
        <v>635</v>
      </c>
      <c r="D429" s="307"/>
      <c r="E429" s="308">
        <v>1</v>
      </c>
      <c r="F429" s="309"/>
      <c r="G429" s="310"/>
      <c r="H429" s="311"/>
      <c r="I429" s="303"/>
      <c r="J429" s="312"/>
      <c r="K429" s="303"/>
      <c r="M429" s="304" t="s">
        <v>635</v>
      </c>
      <c r="O429" s="293"/>
    </row>
    <row r="430" spans="1:80" x14ac:dyDescent="0.2">
      <c r="A430" s="302"/>
      <c r="B430" s="305"/>
      <c r="C430" s="306" t="s">
        <v>636</v>
      </c>
      <c r="D430" s="307"/>
      <c r="E430" s="308">
        <v>1</v>
      </c>
      <c r="F430" s="309"/>
      <c r="G430" s="310"/>
      <c r="H430" s="311"/>
      <c r="I430" s="303"/>
      <c r="J430" s="312"/>
      <c r="K430" s="303"/>
      <c r="M430" s="304" t="s">
        <v>636</v>
      </c>
      <c r="O430" s="293"/>
    </row>
    <row r="431" spans="1:80" x14ac:dyDescent="0.2">
      <c r="A431" s="302"/>
      <c r="B431" s="305"/>
      <c r="C431" s="306" t="s">
        <v>637</v>
      </c>
      <c r="D431" s="307"/>
      <c r="E431" s="308">
        <v>1</v>
      </c>
      <c r="F431" s="309"/>
      <c r="G431" s="310"/>
      <c r="H431" s="311"/>
      <c r="I431" s="303"/>
      <c r="J431" s="312"/>
      <c r="K431" s="303"/>
      <c r="M431" s="304" t="s">
        <v>637</v>
      </c>
      <c r="O431" s="293"/>
    </row>
    <row r="432" spans="1:80" x14ac:dyDescent="0.2">
      <c r="A432" s="302"/>
      <c r="B432" s="305"/>
      <c r="C432" s="306" t="s">
        <v>638</v>
      </c>
      <c r="D432" s="307"/>
      <c r="E432" s="308">
        <v>1</v>
      </c>
      <c r="F432" s="309"/>
      <c r="G432" s="310"/>
      <c r="H432" s="311"/>
      <c r="I432" s="303"/>
      <c r="J432" s="312"/>
      <c r="K432" s="303"/>
      <c r="M432" s="304" t="s">
        <v>638</v>
      </c>
      <c r="O432" s="293"/>
    </row>
    <row r="433" spans="1:15" x14ac:dyDescent="0.2">
      <c r="A433" s="302"/>
      <c r="B433" s="305"/>
      <c r="C433" s="306" t="s">
        <v>639</v>
      </c>
      <c r="D433" s="307"/>
      <c r="E433" s="308">
        <v>1</v>
      </c>
      <c r="F433" s="309"/>
      <c r="G433" s="310"/>
      <c r="H433" s="311"/>
      <c r="I433" s="303"/>
      <c r="J433" s="312"/>
      <c r="K433" s="303"/>
      <c r="M433" s="304" t="s">
        <v>639</v>
      </c>
      <c r="O433" s="293"/>
    </row>
    <row r="434" spans="1:15" x14ac:dyDescent="0.2">
      <c r="A434" s="302"/>
      <c r="B434" s="305"/>
      <c r="C434" s="306" t="s">
        <v>640</v>
      </c>
      <c r="D434" s="307"/>
      <c r="E434" s="308">
        <v>1</v>
      </c>
      <c r="F434" s="309"/>
      <c r="G434" s="310"/>
      <c r="H434" s="311"/>
      <c r="I434" s="303"/>
      <c r="J434" s="312"/>
      <c r="K434" s="303"/>
      <c r="M434" s="304" t="s">
        <v>640</v>
      </c>
      <c r="O434" s="293"/>
    </row>
    <row r="435" spans="1:15" x14ac:dyDescent="0.2">
      <c r="A435" s="302"/>
      <c r="B435" s="305"/>
      <c r="C435" s="306" t="s">
        <v>641</v>
      </c>
      <c r="D435" s="307"/>
      <c r="E435" s="308">
        <v>1</v>
      </c>
      <c r="F435" s="309"/>
      <c r="G435" s="310"/>
      <c r="H435" s="311"/>
      <c r="I435" s="303"/>
      <c r="J435" s="312"/>
      <c r="K435" s="303"/>
      <c r="M435" s="304" t="s">
        <v>641</v>
      </c>
      <c r="O435" s="293"/>
    </row>
    <row r="436" spans="1:15" x14ac:dyDescent="0.2">
      <c r="A436" s="302"/>
      <c r="B436" s="305"/>
      <c r="C436" s="306" t="s">
        <v>642</v>
      </c>
      <c r="D436" s="307"/>
      <c r="E436" s="308">
        <v>1</v>
      </c>
      <c r="F436" s="309"/>
      <c r="G436" s="310"/>
      <c r="H436" s="311"/>
      <c r="I436" s="303"/>
      <c r="J436" s="312"/>
      <c r="K436" s="303"/>
      <c r="M436" s="304" t="s">
        <v>642</v>
      </c>
      <c r="O436" s="293"/>
    </row>
    <row r="437" spans="1:15" x14ac:dyDescent="0.2">
      <c r="A437" s="302"/>
      <c r="B437" s="305"/>
      <c r="C437" s="306" t="s">
        <v>643</v>
      </c>
      <c r="D437" s="307"/>
      <c r="E437" s="308">
        <v>1</v>
      </c>
      <c r="F437" s="309"/>
      <c r="G437" s="310"/>
      <c r="H437" s="311"/>
      <c r="I437" s="303"/>
      <c r="J437" s="312"/>
      <c r="K437" s="303"/>
      <c r="M437" s="304" t="s">
        <v>643</v>
      </c>
      <c r="O437" s="293"/>
    </row>
    <row r="438" spans="1:15" x14ac:dyDescent="0.2">
      <c r="A438" s="302"/>
      <c r="B438" s="305"/>
      <c r="C438" s="306" t="s">
        <v>644</v>
      </c>
      <c r="D438" s="307"/>
      <c r="E438" s="308">
        <v>1</v>
      </c>
      <c r="F438" s="309"/>
      <c r="G438" s="310"/>
      <c r="H438" s="311"/>
      <c r="I438" s="303"/>
      <c r="J438" s="312"/>
      <c r="K438" s="303"/>
      <c r="M438" s="304" t="s">
        <v>644</v>
      </c>
      <c r="O438" s="293"/>
    </row>
    <row r="439" spans="1:15" x14ac:dyDescent="0.2">
      <c r="A439" s="302"/>
      <c r="B439" s="305"/>
      <c r="C439" s="306" t="s">
        <v>645</v>
      </c>
      <c r="D439" s="307"/>
      <c r="E439" s="308">
        <v>1</v>
      </c>
      <c r="F439" s="309"/>
      <c r="G439" s="310"/>
      <c r="H439" s="311"/>
      <c r="I439" s="303"/>
      <c r="J439" s="312"/>
      <c r="K439" s="303"/>
      <c r="M439" s="304" t="s">
        <v>645</v>
      </c>
      <c r="O439" s="293"/>
    </row>
    <row r="440" spans="1:15" x14ac:dyDescent="0.2">
      <c r="A440" s="302"/>
      <c r="B440" s="305"/>
      <c r="C440" s="306" t="s">
        <v>646</v>
      </c>
      <c r="D440" s="307"/>
      <c r="E440" s="308">
        <v>1</v>
      </c>
      <c r="F440" s="309"/>
      <c r="G440" s="310"/>
      <c r="H440" s="311"/>
      <c r="I440" s="303"/>
      <c r="J440" s="312"/>
      <c r="K440" s="303"/>
      <c r="M440" s="304" t="s">
        <v>646</v>
      </c>
      <c r="O440" s="293"/>
    </row>
    <row r="441" spans="1:15" x14ac:dyDescent="0.2">
      <c r="A441" s="302"/>
      <c r="B441" s="305"/>
      <c r="C441" s="306" t="s">
        <v>647</v>
      </c>
      <c r="D441" s="307"/>
      <c r="E441" s="308">
        <v>1</v>
      </c>
      <c r="F441" s="309"/>
      <c r="G441" s="310"/>
      <c r="H441" s="311"/>
      <c r="I441" s="303"/>
      <c r="J441" s="312"/>
      <c r="K441" s="303"/>
      <c r="M441" s="304" t="s">
        <v>647</v>
      </c>
      <c r="O441" s="293"/>
    </row>
    <row r="442" spans="1:15" x14ac:dyDescent="0.2">
      <c r="A442" s="302"/>
      <c r="B442" s="305"/>
      <c r="C442" s="306" t="s">
        <v>648</v>
      </c>
      <c r="D442" s="307"/>
      <c r="E442" s="308">
        <v>1</v>
      </c>
      <c r="F442" s="309"/>
      <c r="G442" s="310"/>
      <c r="H442" s="311"/>
      <c r="I442" s="303"/>
      <c r="J442" s="312"/>
      <c r="K442" s="303"/>
      <c r="M442" s="304" t="s">
        <v>648</v>
      </c>
      <c r="O442" s="293"/>
    </row>
    <row r="443" spans="1:15" x14ac:dyDescent="0.2">
      <c r="A443" s="302"/>
      <c r="B443" s="305"/>
      <c r="C443" s="306" t="s">
        <v>649</v>
      </c>
      <c r="D443" s="307"/>
      <c r="E443" s="308">
        <v>1</v>
      </c>
      <c r="F443" s="309"/>
      <c r="G443" s="310"/>
      <c r="H443" s="311"/>
      <c r="I443" s="303"/>
      <c r="J443" s="312"/>
      <c r="K443" s="303"/>
      <c r="M443" s="304" t="s">
        <v>649</v>
      </c>
      <c r="O443" s="293"/>
    </row>
    <row r="444" spans="1:15" x14ac:dyDescent="0.2">
      <c r="A444" s="302"/>
      <c r="B444" s="305"/>
      <c r="C444" s="306" t="s">
        <v>650</v>
      </c>
      <c r="D444" s="307"/>
      <c r="E444" s="308">
        <v>1</v>
      </c>
      <c r="F444" s="309"/>
      <c r="G444" s="310"/>
      <c r="H444" s="311"/>
      <c r="I444" s="303"/>
      <c r="J444" s="312"/>
      <c r="K444" s="303"/>
      <c r="M444" s="304" t="s">
        <v>650</v>
      </c>
      <c r="O444" s="293"/>
    </row>
    <row r="445" spans="1:15" x14ac:dyDescent="0.2">
      <c r="A445" s="302"/>
      <c r="B445" s="305"/>
      <c r="C445" s="306" t="s">
        <v>651</v>
      </c>
      <c r="D445" s="307"/>
      <c r="E445" s="308">
        <v>1</v>
      </c>
      <c r="F445" s="309"/>
      <c r="G445" s="310"/>
      <c r="H445" s="311"/>
      <c r="I445" s="303"/>
      <c r="J445" s="312"/>
      <c r="K445" s="303"/>
      <c r="M445" s="304" t="s">
        <v>651</v>
      </c>
      <c r="O445" s="293"/>
    </row>
    <row r="446" spans="1:15" x14ac:dyDescent="0.2">
      <c r="A446" s="302"/>
      <c r="B446" s="305"/>
      <c r="C446" s="306" t="s">
        <v>652</v>
      </c>
      <c r="D446" s="307"/>
      <c r="E446" s="308">
        <v>1</v>
      </c>
      <c r="F446" s="309"/>
      <c r="G446" s="310"/>
      <c r="H446" s="311"/>
      <c r="I446" s="303"/>
      <c r="J446" s="312"/>
      <c r="K446" s="303"/>
      <c r="M446" s="304" t="s">
        <v>652</v>
      </c>
      <c r="O446" s="293"/>
    </row>
    <row r="447" spans="1:15" x14ac:dyDescent="0.2">
      <c r="A447" s="302"/>
      <c r="B447" s="305"/>
      <c r="C447" s="306" t="s">
        <v>653</v>
      </c>
      <c r="D447" s="307"/>
      <c r="E447" s="308">
        <v>1</v>
      </c>
      <c r="F447" s="309"/>
      <c r="G447" s="310"/>
      <c r="H447" s="311"/>
      <c r="I447" s="303"/>
      <c r="J447" s="312"/>
      <c r="K447" s="303"/>
      <c r="M447" s="304" t="s">
        <v>653</v>
      </c>
      <c r="O447" s="293"/>
    </row>
    <row r="448" spans="1:15" x14ac:dyDescent="0.2">
      <c r="A448" s="302"/>
      <c r="B448" s="305"/>
      <c r="C448" s="306" t="s">
        <v>654</v>
      </c>
      <c r="D448" s="307"/>
      <c r="E448" s="308">
        <v>1</v>
      </c>
      <c r="F448" s="309"/>
      <c r="G448" s="310"/>
      <c r="H448" s="311"/>
      <c r="I448" s="303"/>
      <c r="J448" s="312"/>
      <c r="K448" s="303"/>
      <c r="M448" s="304" t="s">
        <v>654</v>
      </c>
      <c r="O448" s="293"/>
    </row>
    <row r="449" spans="1:80" x14ac:dyDescent="0.2">
      <c r="A449" s="302"/>
      <c r="B449" s="305"/>
      <c r="C449" s="306" t="s">
        <v>655</v>
      </c>
      <c r="D449" s="307"/>
      <c r="E449" s="308">
        <v>1</v>
      </c>
      <c r="F449" s="309"/>
      <c r="G449" s="310"/>
      <c r="H449" s="311"/>
      <c r="I449" s="303"/>
      <c r="J449" s="312"/>
      <c r="K449" s="303"/>
      <c r="M449" s="304" t="s">
        <v>655</v>
      </c>
      <c r="O449" s="293"/>
    </row>
    <row r="450" spans="1:80" x14ac:dyDescent="0.2">
      <c r="A450" s="313"/>
      <c r="B450" s="314" t="s">
        <v>94</v>
      </c>
      <c r="C450" s="315" t="s">
        <v>589</v>
      </c>
      <c r="D450" s="316"/>
      <c r="E450" s="317"/>
      <c r="F450" s="318"/>
      <c r="G450" s="319">
        <f>SUM(G387:G449)</f>
        <v>0</v>
      </c>
      <c r="H450" s="320"/>
      <c r="I450" s="321">
        <f>SUM(I387:I449)</f>
        <v>7.2459800000000003</v>
      </c>
      <c r="J450" s="320"/>
      <c r="K450" s="321">
        <f>SUM(K387:K449)</f>
        <v>0</v>
      </c>
      <c r="O450" s="293">
        <v>4</v>
      </c>
      <c r="BA450" s="322">
        <f>SUM(BA387:BA449)</f>
        <v>0</v>
      </c>
      <c r="BB450" s="322">
        <f>SUM(BB387:BB449)</f>
        <v>0</v>
      </c>
      <c r="BC450" s="322">
        <f>SUM(BC387:BC449)</f>
        <v>0</v>
      </c>
      <c r="BD450" s="322">
        <f>SUM(BD387:BD449)</f>
        <v>0</v>
      </c>
      <c r="BE450" s="322">
        <f>SUM(BE387:BE449)</f>
        <v>0</v>
      </c>
    </row>
    <row r="451" spans="1:80" x14ac:dyDescent="0.2">
      <c r="A451" s="283" t="s">
        <v>90</v>
      </c>
      <c r="B451" s="284" t="s">
        <v>656</v>
      </c>
      <c r="C451" s="285" t="s">
        <v>657</v>
      </c>
      <c r="D451" s="286"/>
      <c r="E451" s="287"/>
      <c r="F451" s="287"/>
      <c r="G451" s="288"/>
      <c r="H451" s="289"/>
      <c r="I451" s="290"/>
      <c r="J451" s="291"/>
      <c r="K451" s="292"/>
      <c r="O451" s="293">
        <v>1</v>
      </c>
    </row>
    <row r="452" spans="1:80" x14ac:dyDescent="0.2">
      <c r="A452" s="294">
        <v>105</v>
      </c>
      <c r="B452" s="295" t="s">
        <v>659</v>
      </c>
      <c r="C452" s="296" t="s">
        <v>660</v>
      </c>
      <c r="D452" s="297" t="s">
        <v>106</v>
      </c>
      <c r="E452" s="298">
        <v>542.62</v>
      </c>
      <c r="F452" s="298">
        <v>0</v>
      </c>
      <c r="G452" s="299">
        <f>E452*F452</f>
        <v>0</v>
      </c>
      <c r="H452" s="300">
        <v>1.8380000000000001E-2</v>
      </c>
      <c r="I452" s="301">
        <f>E452*H452</f>
        <v>9.9733555999999997</v>
      </c>
      <c r="J452" s="300">
        <v>0</v>
      </c>
      <c r="K452" s="301">
        <f>E452*J452</f>
        <v>0</v>
      </c>
      <c r="O452" s="293">
        <v>2</v>
      </c>
      <c r="AA452" s="262">
        <v>1</v>
      </c>
      <c r="AB452" s="262">
        <v>1</v>
      </c>
      <c r="AC452" s="262">
        <v>1</v>
      </c>
      <c r="AZ452" s="262">
        <v>1</v>
      </c>
      <c r="BA452" s="262">
        <f>IF(AZ452=1,G452,0)</f>
        <v>0</v>
      </c>
      <c r="BB452" s="262">
        <f>IF(AZ452=2,G452,0)</f>
        <v>0</v>
      </c>
      <c r="BC452" s="262">
        <f>IF(AZ452=3,G452,0)</f>
        <v>0</v>
      </c>
      <c r="BD452" s="262">
        <f>IF(AZ452=4,G452,0)</f>
        <v>0</v>
      </c>
      <c r="BE452" s="262">
        <f>IF(AZ452=5,G452,0)</f>
        <v>0</v>
      </c>
      <c r="CA452" s="293">
        <v>1</v>
      </c>
      <c r="CB452" s="293">
        <v>1</v>
      </c>
    </row>
    <row r="453" spans="1:80" x14ac:dyDescent="0.2">
      <c r="A453" s="302"/>
      <c r="B453" s="305"/>
      <c r="C453" s="306" t="s">
        <v>661</v>
      </c>
      <c r="D453" s="307"/>
      <c r="E453" s="308">
        <v>131.91999999999999</v>
      </c>
      <c r="F453" s="309"/>
      <c r="G453" s="310"/>
      <c r="H453" s="311"/>
      <c r="I453" s="303"/>
      <c r="J453" s="312"/>
      <c r="K453" s="303"/>
      <c r="M453" s="304" t="s">
        <v>661</v>
      </c>
      <c r="O453" s="293"/>
    </row>
    <row r="454" spans="1:80" x14ac:dyDescent="0.2">
      <c r="A454" s="302"/>
      <c r="B454" s="305"/>
      <c r="C454" s="306" t="s">
        <v>662</v>
      </c>
      <c r="D454" s="307"/>
      <c r="E454" s="308">
        <v>101.95</v>
      </c>
      <c r="F454" s="309"/>
      <c r="G454" s="310"/>
      <c r="H454" s="311"/>
      <c r="I454" s="303"/>
      <c r="J454" s="312"/>
      <c r="K454" s="303"/>
      <c r="M454" s="304" t="s">
        <v>662</v>
      </c>
      <c r="O454" s="293"/>
    </row>
    <row r="455" spans="1:80" x14ac:dyDescent="0.2">
      <c r="A455" s="302"/>
      <c r="B455" s="305"/>
      <c r="C455" s="306" t="s">
        <v>663</v>
      </c>
      <c r="D455" s="307"/>
      <c r="E455" s="308">
        <v>169.76</v>
      </c>
      <c r="F455" s="309"/>
      <c r="G455" s="310"/>
      <c r="H455" s="311"/>
      <c r="I455" s="303"/>
      <c r="J455" s="312"/>
      <c r="K455" s="303"/>
      <c r="M455" s="304" t="s">
        <v>663</v>
      </c>
      <c r="O455" s="293"/>
    </row>
    <row r="456" spans="1:80" x14ac:dyDescent="0.2">
      <c r="A456" s="302"/>
      <c r="B456" s="305"/>
      <c r="C456" s="306" t="s">
        <v>664</v>
      </c>
      <c r="D456" s="307"/>
      <c r="E456" s="308">
        <v>138.99</v>
      </c>
      <c r="F456" s="309"/>
      <c r="G456" s="310"/>
      <c r="H456" s="311"/>
      <c r="I456" s="303"/>
      <c r="J456" s="312"/>
      <c r="K456" s="303"/>
      <c r="M456" s="304" t="s">
        <v>664</v>
      </c>
      <c r="O456" s="293"/>
    </row>
    <row r="457" spans="1:80" x14ac:dyDescent="0.2">
      <c r="A457" s="294">
        <v>106</v>
      </c>
      <c r="B457" s="295" t="s">
        <v>665</v>
      </c>
      <c r="C457" s="296" t="s">
        <v>666</v>
      </c>
      <c r="D457" s="297" t="s">
        <v>106</v>
      </c>
      <c r="E457" s="298">
        <v>1085.24</v>
      </c>
      <c r="F457" s="298">
        <v>0</v>
      </c>
      <c r="G457" s="299">
        <f>E457*F457</f>
        <v>0</v>
      </c>
      <c r="H457" s="300">
        <v>9.5E-4</v>
      </c>
      <c r="I457" s="301">
        <f>E457*H457</f>
        <v>1.030978</v>
      </c>
      <c r="J457" s="300">
        <v>0</v>
      </c>
      <c r="K457" s="301">
        <f>E457*J457</f>
        <v>0</v>
      </c>
      <c r="O457" s="293">
        <v>2</v>
      </c>
      <c r="AA457" s="262">
        <v>1</v>
      </c>
      <c r="AB457" s="262">
        <v>1</v>
      </c>
      <c r="AC457" s="262">
        <v>1</v>
      </c>
      <c r="AZ457" s="262">
        <v>1</v>
      </c>
      <c r="BA457" s="262">
        <f>IF(AZ457=1,G457,0)</f>
        <v>0</v>
      </c>
      <c r="BB457" s="262">
        <f>IF(AZ457=2,G457,0)</f>
        <v>0</v>
      </c>
      <c r="BC457" s="262">
        <f>IF(AZ457=3,G457,0)</f>
        <v>0</v>
      </c>
      <c r="BD457" s="262">
        <f>IF(AZ457=4,G457,0)</f>
        <v>0</v>
      </c>
      <c r="BE457" s="262">
        <f>IF(AZ457=5,G457,0)</f>
        <v>0</v>
      </c>
      <c r="CA457" s="293">
        <v>1</v>
      </c>
      <c r="CB457" s="293">
        <v>1</v>
      </c>
    </row>
    <row r="458" spans="1:80" x14ac:dyDescent="0.2">
      <c r="A458" s="302"/>
      <c r="B458" s="305"/>
      <c r="C458" s="306" t="s">
        <v>667</v>
      </c>
      <c r="D458" s="307"/>
      <c r="E458" s="308">
        <v>1085.24</v>
      </c>
      <c r="F458" s="309"/>
      <c r="G458" s="310"/>
      <c r="H458" s="311"/>
      <c r="I458" s="303"/>
      <c r="J458" s="312"/>
      <c r="K458" s="303"/>
      <c r="M458" s="304" t="s">
        <v>667</v>
      </c>
      <c r="O458" s="293"/>
    </row>
    <row r="459" spans="1:80" x14ac:dyDescent="0.2">
      <c r="A459" s="294">
        <v>107</v>
      </c>
      <c r="B459" s="295" t="s">
        <v>668</v>
      </c>
      <c r="C459" s="296" t="s">
        <v>669</v>
      </c>
      <c r="D459" s="297" t="s">
        <v>106</v>
      </c>
      <c r="E459" s="298">
        <v>542.62</v>
      </c>
      <c r="F459" s="298">
        <v>0</v>
      </c>
      <c r="G459" s="299">
        <f>E459*F459</f>
        <v>0</v>
      </c>
      <c r="H459" s="300">
        <v>0</v>
      </c>
      <c r="I459" s="301">
        <f>E459*H459</f>
        <v>0</v>
      </c>
      <c r="J459" s="300">
        <v>0</v>
      </c>
      <c r="K459" s="301">
        <f>E459*J459</f>
        <v>0</v>
      </c>
      <c r="O459" s="293">
        <v>2</v>
      </c>
      <c r="AA459" s="262">
        <v>1</v>
      </c>
      <c r="AB459" s="262">
        <v>1</v>
      </c>
      <c r="AC459" s="262">
        <v>1</v>
      </c>
      <c r="AZ459" s="262">
        <v>1</v>
      </c>
      <c r="BA459" s="262">
        <f>IF(AZ459=1,G459,0)</f>
        <v>0</v>
      </c>
      <c r="BB459" s="262">
        <f>IF(AZ459=2,G459,0)</f>
        <v>0</v>
      </c>
      <c r="BC459" s="262">
        <f>IF(AZ459=3,G459,0)</f>
        <v>0</v>
      </c>
      <c r="BD459" s="262">
        <f>IF(AZ459=4,G459,0)</f>
        <v>0</v>
      </c>
      <c r="BE459" s="262">
        <f>IF(AZ459=5,G459,0)</f>
        <v>0</v>
      </c>
      <c r="CA459" s="293">
        <v>1</v>
      </c>
      <c r="CB459" s="293">
        <v>1</v>
      </c>
    </row>
    <row r="460" spans="1:80" x14ac:dyDescent="0.2">
      <c r="A460" s="294">
        <v>108</v>
      </c>
      <c r="B460" s="295" t="s">
        <v>670</v>
      </c>
      <c r="C460" s="296" t="s">
        <v>671</v>
      </c>
      <c r="D460" s="297" t="s">
        <v>106</v>
      </c>
      <c r="E460" s="298">
        <v>542.62</v>
      </c>
      <c r="F460" s="298">
        <v>0</v>
      </c>
      <c r="G460" s="299">
        <f>E460*F460</f>
        <v>0</v>
      </c>
      <c r="H460" s="300">
        <v>0</v>
      </c>
      <c r="I460" s="301">
        <f>E460*H460</f>
        <v>0</v>
      </c>
      <c r="J460" s="300">
        <v>0</v>
      </c>
      <c r="K460" s="301">
        <f>E460*J460</f>
        <v>0</v>
      </c>
      <c r="O460" s="293">
        <v>2</v>
      </c>
      <c r="AA460" s="262">
        <v>1</v>
      </c>
      <c r="AB460" s="262">
        <v>1</v>
      </c>
      <c r="AC460" s="262">
        <v>1</v>
      </c>
      <c r="AZ460" s="262">
        <v>1</v>
      </c>
      <c r="BA460" s="262">
        <f>IF(AZ460=1,G460,0)</f>
        <v>0</v>
      </c>
      <c r="BB460" s="262">
        <f>IF(AZ460=2,G460,0)</f>
        <v>0</v>
      </c>
      <c r="BC460" s="262">
        <f>IF(AZ460=3,G460,0)</f>
        <v>0</v>
      </c>
      <c r="BD460" s="262">
        <f>IF(AZ460=4,G460,0)</f>
        <v>0</v>
      </c>
      <c r="BE460" s="262">
        <f>IF(AZ460=5,G460,0)</f>
        <v>0</v>
      </c>
      <c r="CA460" s="293">
        <v>1</v>
      </c>
      <c r="CB460" s="293">
        <v>1</v>
      </c>
    </row>
    <row r="461" spans="1:80" x14ac:dyDescent="0.2">
      <c r="A461" s="294">
        <v>109</v>
      </c>
      <c r="B461" s="295" t="s">
        <v>672</v>
      </c>
      <c r="C461" s="296" t="s">
        <v>673</v>
      </c>
      <c r="D461" s="297" t="s">
        <v>106</v>
      </c>
      <c r="E461" s="298">
        <v>1085.24</v>
      </c>
      <c r="F461" s="298">
        <v>0</v>
      </c>
      <c r="G461" s="299">
        <f>E461*F461</f>
        <v>0</v>
      </c>
      <c r="H461" s="300">
        <v>0</v>
      </c>
      <c r="I461" s="301">
        <f>E461*H461</f>
        <v>0</v>
      </c>
      <c r="J461" s="300">
        <v>0</v>
      </c>
      <c r="K461" s="301">
        <f>E461*J461</f>
        <v>0</v>
      </c>
      <c r="O461" s="293">
        <v>2</v>
      </c>
      <c r="AA461" s="262">
        <v>1</v>
      </c>
      <c r="AB461" s="262">
        <v>1</v>
      </c>
      <c r="AC461" s="262">
        <v>1</v>
      </c>
      <c r="AZ461" s="262">
        <v>1</v>
      </c>
      <c r="BA461" s="262">
        <f>IF(AZ461=1,G461,0)</f>
        <v>0</v>
      </c>
      <c r="BB461" s="262">
        <f>IF(AZ461=2,G461,0)</f>
        <v>0</v>
      </c>
      <c r="BC461" s="262">
        <f>IF(AZ461=3,G461,0)</f>
        <v>0</v>
      </c>
      <c r="BD461" s="262">
        <f>IF(AZ461=4,G461,0)</f>
        <v>0</v>
      </c>
      <c r="BE461" s="262">
        <f>IF(AZ461=5,G461,0)</f>
        <v>0</v>
      </c>
      <c r="CA461" s="293">
        <v>1</v>
      </c>
      <c r="CB461" s="293">
        <v>1</v>
      </c>
    </row>
    <row r="462" spans="1:80" x14ac:dyDescent="0.2">
      <c r="A462" s="302"/>
      <c r="B462" s="305"/>
      <c r="C462" s="306" t="s">
        <v>667</v>
      </c>
      <c r="D462" s="307"/>
      <c r="E462" s="308">
        <v>1085.24</v>
      </c>
      <c r="F462" s="309"/>
      <c r="G462" s="310"/>
      <c r="H462" s="311"/>
      <c r="I462" s="303"/>
      <c r="J462" s="312"/>
      <c r="K462" s="303"/>
      <c r="M462" s="304" t="s">
        <v>667</v>
      </c>
      <c r="O462" s="293"/>
    </row>
    <row r="463" spans="1:80" x14ac:dyDescent="0.2">
      <c r="A463" s="294">
        <v>110</v>
      </c>
      <c r="B463" s="295" t="s">
        <v>674</v>
      </c>
      <c r="C463" s="296" t="s">
        <v>675</v>
      </c>
      <c r="D463" s="297" t="s">
        <v>106</v>
      </c>
      <c r="E463" s="298">
        <v>542.62</v>
      </c>
      <c r="F463" s="298">
        <v>0</v>
      </c>
      <c r="G463" s="299">
        <f>E463*F463</f>
        <v>0</v>
      </c>
      <c r="H463" s="300">
        <v>0</v>
      </c>
      <c r="I463" s="301">
        <f>E463*H463</f>
        <v>0</v>
      </c>
      <c r="J463" s="300">
        <v>0</v>
      </c>
      <c r="K463" s="301">
        <f>E463*J463</f>
        <v>0</v>
      </c>
      <c r="O463" s="293">
        <v>2</v>
      </c>
      <c r="AA463" s="262">
        <v>1</v>
      </c>
      <c r="AB463" s="262">
        <v>1</v>
      </c>
      <c r="AC463" s="262">
        <v>1</v>
      </c>
      <c r="AZ463" s="262">
        <v>1</v>
      </c>
      <c r="BA463" s="262">
        <f>IF(AZ463=1,G463,0)</f>
        <v>0</v>
      </c>
      <c r="BB463" s="262">
        <f>IF(AZ463=2,G463,0)</f>
        <v>0</v>
      </c>
      <c r="BC463" s="262">
        <f>IF(AZ463=3,G463,0)</f>
        <v>0</v>
      </c>
      <c r="BD463" s="262">
        <f>IF(AZ463=4,G463,0)</f>
        <v>0</v>
      </c>
      <c r="BE463" s="262">
        <f>IF(AZ463=5,G463,0)</f>
        <v>0</v>
      </c>
      <c r="CA463" s="293">
        <v>1</v>
      </c>
      <c r="CB463" s="293">
        <v>1</v>
      </c>
    </row>
    <row r="464" spans="1:80" x14ac:dyDescent="0.2">
      <c r="A464" s="294">
        <v>111</v>
      </c>
      <c r="B464" s="295" t="s">
        <v>676</v>
      </c>
      <c r="C464" s="296" t="s">
        <v>677</v>
      </c>
      <c r="D464" s="297" t="s">
        <v>106</v>
      </c>
      <c r="E464" s="298">
        <v>561.9</v>
      </c>
      <c r="F464" s="298">
        <v>0</v>
      </c>
      <c r="G464" s="299">
        <f>E464*F464</f>
        <v>0</v>
      </c>
      <c r="H464" s="300">
        <v>1.58E-3</v>
      </c>
      <c r="I464" s="301">
        <f>E464*H464</f>
        <v>0.88780199999999998</v>
      </c>
      <c r="J464" s="300">
        <v>0</v>
      </c>
      <c r="K464" s="301">
        <f>E464*J464</f>
        <v>0</v>
      </c>
      <c r="O464" s="293">
        <v>2</v>
      </c>
      <c r="AA464" s="262">
        <v>1</v>
      </c>
      <c r="AB464" s="262">
        <v>1</v>
      </c>
      <c r="AC464" s="262">
        <v>1</v>
      </c>
      <c r="AZ464" s="262">
        <v>1</v>
      </c>
      <c r="BA464" s="262">
        <f>IF(AZ464=1,G464,0)</f>
        <v>0</v>
      </c>
      <c r="BB464" s="262">
        <f>IF(AZ464=2,G464,0)</f>
        <v>0</v>
      </c>
      <c r="BC464" s="262">
        <f>IF(AZ464=3,G464,0)</f>
        <v>0</v>
      </c>
      <c r="BD464" s="262">
        <f>IF(AZ464=4,G464,0)</f>
        <v>0</v>
      </c>
      <c r="BE464" s="262">
        <f>IF(AZ464=5,G464,0)</f>
        <v>0</v>
      </c>
      <c r="CA464" s="293">
        <v>1</v>
      </c>
      <c r="CB464" s="293">
        <v>1</v>
      </c>
    </row>
    <row r="465" spans="1:80" x14ac:dyDescent="0.2">
      <c r="A465" s="302"/>
      <c r="B465" s="305"/>
      <c r="C465" s="306" t="s">
        <v>678</v>
      </c>
      <c r="D465" s="307"/>
      <c r="E465" s="308">
        <v>200.8</v>
      </c>
      <c r="F465" s="309"/>
      <c r="G465" s="310"/>
      <c r="H465" s="311"/>
      <c r="I465" s="303"/>
      <c r="J465" s="312"/>
      <c r="K465" s="303"/>
      <c r="M465" s="304" t="s">
        <v>678</v>
      </c>
      <c r="O465" s="293"/>
    </row>
    <row r="466" spans="1:80" x14ac:dyDescent="0.2">
      <c r="A466" s="302"/>
      <c r="B466" s="305"/>
      <c r="C466" s="306" t="s">
        <v>679</v>
      </c>
      <c r="D466" s="307"/>
      <c r="E466" s="308">
        <v>99.9</v>
      </c>
      <c r="F466" s="309"/>
      <c r="G466" s="310"/>
      <c r="H466" s="311"/>
      <c r="I466" s="303"/>
      <c r="J466" s="312"/>
      <c r="K466" s="303"/>
      <c r="M466" s="304" t="s">
        <v>679</v>
      </c>
      <c r="O466" s="293"/>
    </row>
    <row r="467" spans="1:80" x14ac:dyDescent="0.2">
      <c r="A467" s="302"/>
      <c r="B467" s="305"/>
      <c r="C467" s="306" t="s">
        <v>680</v>
      </c>
      <c r="D467" s="307"/>
      <c r="E467" s="308">
        <v>99.3</v>
      </c>
      <c r="F467" s="309"/>
      <c r="G467" s="310"/>
      <c r="H467" s="311"/>
      <c r="I467" s="303"/>
      <c r="J467" s="312"/>
      <c r="K467" s="303"/>
      <c r="M467" s="304" t="s">
        <v>680</v>
      </c>
      <c r="O467" s="293"/>
    </row>
    <row r="468" spans="1:80" x14ac:dyDescent="0.2">
      <c r="A468" s="302"/>
      <c r="B468" s="305"/>
      <c r="C468" s="306" t="s">
        <v>681</v>
      </c>
      <c r="D468" s="307"/>
      <c r="E468" s="308">
        <v>94.4</v>
      </c>
      <c r="F468" s="309"/>
      <c r="G468" s="310"/>
      <c r="H468" s="311"/>
      <c r="I468" s="303"/>
      <c r="J468" s="312"/>
      <c r="K468" s="303"/>
      <c r="M468" s="304" t="s">
        <v>681</v>
      </c>
      <c r="O468" s="293"/>
    </row>
    <row r="469" spans="1:80" x14ac:dyDescent="0.2">
      <c r="A469" s="302"/>
      <c r="B469" s="305"/>
      <c r="C469" s="306" t="s">
        <v>682</v>
      </c>
      <c r="D469" s="307"/>
      <c r="E469" s="308">
        <v>67.5</v>
      </c>
      <c r="F469" s="309"/>
      <c r="G469" s="310"/>
      <c r="H469" s="311"/>
      <c r="I469" s="303"/>
      <c r="J469" s="312"/>
      <c r="K469" s="303"/>
      <c r="M469" s="304" t="s">
        <v>682</v>
      </c>
      <c r="O469" s="293"/>
    </row>
    <row r="470" spans="1:80" x14ac:dyDescent="0.2">
      <c r="A470" s="313"/>
      <c r="B470" s="314" t="s">
        <v>94</v>
      </c>
      <c r="C470" s="315" t="s">
        <v>658</v>
      </c>
      <c r="D470" s="316"/>
      <c r="E470" s="317"/>
      <c r="F470" s="318"/>
      <c r="G470" s="319">
        <f>SUM(G451:G469)</f>
        <v>0</v>
      </c>
      <c r="H470" s="320"/>
      <c r="I470" s="321">
        <f>SUM(I451:I469)</f>
        <v>11.8921356</v>
      </c>
      <c r="J470" s="320"/>
      <c r="K470" s="321">
        <f>SUM(K451:K469)</f>
        <v>0</v>
      </c>
      <c r="O470" s="293">
        <v>4</v>
      </c>
      <c r="BA470" s="322">
        <f>SUM(BA451:BA469)</f>
        <v>0</v>
      </c>
      <c r="BB470" s="322">
        <f>SUM(BB451:BB469)</f>
        <v>0</v>
      </c>
      <c r="BC470" s="322">
        <f>SUM(BC451:BC469)</f>
        <v>0</v>
      </c>
      <c r="BD470" s="322">
        <f>SUM(BD451:BD469)</f>
        <v>0</v>
      </c>
      <c r="BE470" s="322">
        <f>SUM(BE451:BE469)</f>
        <v>0</v>
      </c>
    </row>
    <row r="471" spans="1:80" x14ac:dyDescent="0.2">
      <c r="A471" s="283" t="s">
        <v>90</v>
      </c>
      <c r="B471" s="284" t="s">
        <v>683</v>
      </c>
      <c r="C471" s="285" t="s">
        <v>684</v>
      </c>
      <c r="D471" s="286"/>
      <c r="E471" s="287"/>
      <c r="F471" s="287"/>
      <c r="G471" s="288"/>
      <c r="H471" s="289"/>
      <c r="I471" s="290"/>
      <c r="J471" s="291"/>
      <c r="K471" s="292"/>
      <c r="O471" s="293">
        <v>1</v>
      </c>
    </row>
    <row r="472" spans="1:80" x14ac:dyDescent="0.2">
      <c r="A472" s="294">
        <v>112</v>
      </c>
      <c r="B472" s="295" t="s">
        <v>686</v>
      </c>
      <c r="C472" s="296" t="s">
        <v>687</v>
      </c>
      <c r="D472" s="297" t="s">
        <v>106</v>
      </c>
      <c r="E472" s="298">
        <v>564</v>
      </c>
      <c r="F472" s="298">
        <v>0</v>
      </c>
      <c r="G472" s="299">
        <f>E472*F472</f>
        <v>0</v>
      </c>
      <c r="H472" s="300">
        <v>4.0000000000000003E-5</v>
      </c>
      <c r="I472" s="301">
        <f>E472*H472</f>
        <v>2.256E-2</v>
      </c>
      <c r="J472" s="300">
        <v>0</v>
      </c>
      <c r="K472" s="301">
        <f>E472*J472</f>
        <v>0</v>
      </c>
      <c r="O472" s="293">
        <v>2</v>
      </c>
      <c r="AA472" s="262">
        <v>1</v>
      </c>
      <c r="AB472" s="262">
        <v>1</v>
      </c>
      <c r="AC472" s="262">
        <v>1</v>
      </c>
      <c r="AZ472" s="262">
        <v>1</v>
      </c>
      <c r="BA472" s="262">
        <f>IF(AZ472=1,G472,0)</f>
        <v>0</v>
      </c>
      <c r="BB472" s="262">
        <f>IF(AZ472=2,G472,0)</f>
        <v>0</v>
      </c>
      <c r="BC472" s="262">
        <f>IF(AZ472=3,G472,0)</f>
        <v>0</v>
      </c>
      <c r="BD472" s="262">
        <f>IF(AZ472=4,G472,0)</f>
        <v>0</v>
      </c>
      <c r="BE472" s="262">
        <f>IF(AZ472=5,G472,0)</f>
        <v>0</v>
      </c>
      <c r="CA472" s="293">
        <v>1</v>
      </c>
      <c r="CB472" s="293">
        <v>1</v>
      </c>
    </row>
    <row r="473" spans="1:80" x14ac:dyDescent="0.2">
      <c r="A473" s="294">
        <v>113</v>
      </c>
      <c r="B473" s="295" t="s">
        <v>688</v>
      </c>
      <c r="C473" s="296" t="s">
        <v>689</v>
      </c>
      <c r="D473" s="297" t="s">
        <v>211</v>
      </c>
      <c r="E473" s="298">
        <v>3</v>
      </c>
      <c r="F473" s="298">
        <v>0</v>
      </c>
      <c r="G473" s="299">
        <f>E473*F473</f>
        <v>0</v>
      </c>
      <c r="H473" s="300">
        <v>0</v>
      </c>
      <c r="I473" s="301">
        <f>E473*H473</f>
        <v>0</v>
      </c>
      <c r="J473" s="300">
        <v>0</v>
      </c>
      <c r="K473" s="301">
        <f>E473*J473</f>
        <v>0</v>
      </c>
      <c r="O473" s="293">
        <v>2</v>
      </c>
      <c r="AA473" s="262">
        <v>1</v>
      </c>
      <c r="AB473" s="262">
        <v>1</v>
      </c>
      <c r="AC473" s="262">
        <v>1</v>
      </c>
      <c r="AZ473" s="262">
        <v>1</v>
      </c>
      <c r="BA473" s="262">
        <f>IF(AZ473=1,G473,0)</f>
        <v>0</v>
      </c>
      <c r="BB473" s="262">
        <f>IF(AZ473=2,G473,0)</f>
        <v>0</v>
      </c>
      <c r="BC473" s="262">
        <f>IF(AZ473=3,G473,0)</f>
        <v>0</v>
      </c>
      <c r="BD473" s="262">
        <f>IF(AZ473=4,G473,0)</f>
        <v>0</v>
      </c>
      <c r="BE473" s="262">
        <f>IF(AZ473=5,G473,0)</f>
        <v>0</v>
      </c>
      <c r="CA473" s="293">
        <v>1</v>
      </c>
      <c r="CB473" s="293">
        <v>1</v>
      </c>
    </row>
    <row r="474" spans="1:80" x14ac:dyDescent="0.2">
      <c r="A474" s="302"/>
      <c r="B474" s="305"/>
      <c r="C474" s="306" t="s">
        <v>690</v>
      </c>
      <c r="D474" s="307"/>
      <c r="E474" s="308">
        <v>3</v>
      </c>
      <c r="F474" s="309"/>
      <c r="G474" s="310"/>
      <c r="H474" s="311"/>
      <c r="I474" s="303"/>
      <c r="J474" s="312"/>
      <c r="K474" s="303"/>
      <c r="M474" s="304" t="s">
        <v>690</v>
      </c>
      <c r="O474" s="293"/>
    </row>
    <row r="475" spans="1:80" x14ac:dyDescent="0.2">
      <c r="A475" s="313"/>
      <c r="B475" s="314" t="s">
        <v>94</v>
      </c>
      <c r="C475" s="315" t="s">
        <v>685</v>
      </c>
      <c r="D475" s="316"/>
      <c r="E475" s="317"/>
      <c r="F475" s="318"/>
      <c r="G475" s="319">
        <f>SUM(G471:G474)</f>
        <v>0</v>
      </c>
      <c r="H475" s="320"/>
      <c r="I475" s="321">
        <f>SUM(I471:I474)</f>
        <v>2.256E-2</v>
      </c>
      <c r="J475" s="320"/>
      <c r="K475" s="321">
        <f>SUM(K471:K474)</f>
        <v>0</v>
      </c>
      <c r="O475" s="293">
        <v>4</v>
      </c>
      <c r="BA475" s="322">
        <f>SUM(BA471:BA474)</f>
        <v>0</v>
      </c>
      <c r="BB475" s="322">
        <f>SUM(BB471:BB474)</f>
        <v>0</v>
      </c>
      <c r="BC475" s="322">
        <f>SUM(BC471:BC474)</f>
        <v>0</v>
      </c>
      <c r="BD475" s="322">
        <f>SUM(BD471:BD474)</f>
        <v>0</v>
      </c>
      <c r="BE475" s="322">
        <f>SUM(BE471:BE474)</f>
        <v>0</v>
      </c>
    </row>
    <row r="476" spans="1:80" x14ac:dyDescent="0.2">
      <c r="A476" s="283" t="s">
        <v>90</v>
      </c>
      <c r="B476" s="284" t="s">
        <v>691</v>
      </c>
      <c r="C476" s="285" t="s">
        <v>692</v>
      </c>
      <c r="D476" s="286"/>
      <c r="E476" s="287"/>
      <c r="F476" s="287"/>
      <c r="G476" s="288"/>
      <c r="H476" s="289"/>
      <c r="I476" s="290"/>
      <c r="J476" s="291"/>
      <c r="K476" s="292"/>
      <c r="O476" s="293">
        <v>1</v>
      </c>
    </row>
    <row r="477" spans="1:80" x14ac:dyDescent="0.2">
      <c r="A477" s="294">
        <v>114</v>
      </c>
      <c r="B477" s="295" t="s">
        <v>694</v>
      </c>
      <c r="C477" s="296" t="s">
        <v>695</v>
      </c>
      <c r="D477" s="297" t="s">
        <v>106</v>
      </c>
      <c r="E477" s="298">
        <v>51.9</v>
      </c>
      <c r="F477" s="298">
        <v>0</v>
      </c>
      <c r="G477" s="299">
        <f>E477*F477</f>
        <v>0</v>
      </c>
      <c r="H477" s="300">
        <v>0</v>
      </c>
      <c r="I477" s="301">
        <f>E477*H477</f>
        <v>0</v>
      </c>
      <c r="J477" s="300">
        <v>-1.721E-2</v>
      </c>
      <c r="K477" s="301">
        <f>E477*J477</f>
        <v>-0.89319899999999997</v>
      </c>
      <c r="O477" s="293">
        <v>2</v>
      </c>
      <c r="AA477" s="262">
        <v>1</v>
      </c>
      <c r="AB477" s="262">
        <v>7</v>
      </c>
      <c r="AC477" s="262">
        <v>7</v>
      </c>
      <c r="AZ477" s="262">
        <v>1</v>
      </c>
      <c r="BA477" s="262">
        <f>IF(AZ477=1,G477,0)</f>
        <v>0</v>
      </c>
      <c r="BB477" s="262">
        <f>IF(AZ477=2,G477,0)</f>
        <v>0</v>
      </c>
      <c r="BC477" s="262">
        <f>IF(AZ477=3,G477,0)</f>
        <v>0</v>
      </c>
      <c r="BD477" s="262">
        <f>IF(AZ477=4,G477,0)</f>
        <v>0</v>
      </c>
      <c r="BE477" s="262">
        <f>IF(AZ477=5,G477,0)</f>
        <v>0</v>
      </c>
      <c r="CA477" s="293">
        <v>1</v>
      </c>
      <c r="CB477" s="293">
        <v>7</v>
      </c>
    </row>
    <row r="478" spans="1:80" x14ac:dyDescent="0.2">
      <c r="A478" s="302"/>
      <c r="B478" s="305"/>
      <c r="C478" s="306" t="s">
        <v>696</v>
      </c>
      <c r="D478" s="307"/>
      <c r="E478" s="308">
        <v>51.9</v>
      </c>
      <c r="F478" s="309"/>
      <c r="G478" s="310"/>
      <c r="H478" s="311"/>
      <c r="I478" s="303"/>
      <c r="J478" s="312"/>
      <c r="K478" s="303"/>
      <c r="M478" s="304" t="s">
        <v>696</v>
      </c>
      <c r="O478" s="293"/>
    </row>
    <row r="479" spans="1:80" x14ac:dyDescent="0.2">
      <c r="A479" s="294">
        <v>115</v>
      </c>
      <c r="B479" s="295" t="s">
        <v>697</v>
      </c>
      <c r="C479" s="296" t="s">
        <v>698</v>
      </c>
      <c r="D479" s="297" t="s">
        <v>181</v>
      </c>
      <c r="E479" s="298">
        <v>9.5</v>
      </c>
      <c r="F479" s="298">
        <v>0</v>
      </c>
      <c r="G479" s="299">
        <f>E479*F479</f>
        <v>0</v>
      </c>
      <c r="H479" s="300">
        <v>0</v>
      </c>
      <c r="I479" s="301">
        <f>E479*H479</f>
        <v>0</v>
      </c>
      <c r="J479" s="300">
        <v>0</v>
      </c>
      <c r="K479" s="301">
        <f>E479*J479</f>
        <v>0</v>
      </c>
      <c r="O479" s="293">
        <v>2</v>
      </c>
      <c r="AA479" s="262">
        <v>1</v>
      </c>
      <c r="AB479" s="262">
        <v>1</v>
      </c>
      <c r="AC479" s="262">
        <v>1</v>
      </c>
      <c r="AZ479" s="262">
        <v>1</v>
      </c>
      <c r="BA479" s="262">
        <f>IF(AZ479=1,G479,0)</f>
        <v>0</v>
      </c>
      <c r="BB479" s="262">
        <f>IF(AZ479=2,G479,0)</f>
        <v>0</v>
      </c>
      <c r="BC479" s="262">
        <f>IF(AZ479=3,G479,0)</f>
        <v>0</v>
      </c>
      <c r="BD479" s="262">
        <f>IF(AZ479=4,G479,0)</f>
        <v>0</v>
      </c>
      <c r="BE479" s="262">
        <f>IF(AZ479=5,G479,0)</f>
        <v>0</v>
      </c>
      <c r="CA479" s="293">
        <v>1</v>
      </c>
      <c r="CB479" s="293">
        <v>1</v>
      </c>
    </row>
    <row r="480" spans="1:80" x14ac:dyDescent="0.2">
      <c r="A480" s="294">
        <v>116</v>
      </c>
      <c r="B480" s="295" t="s">
        <v>699</v>
      </c>
      <c r="C480" s="296" t="s">
        <v>700</v>
      </c>
      <c r="D480" s="297" t="s">
        <v>110</v>
      </c>
      <c r="E480" s="298">
        <v>24.256799999999998</v>
      </c>
      <c r="F480" s="298">
        <v>0</v>
      </c>
      <c r="G480" s="299">
        <f>E480*F480</f>
        <v>0</v>
      </c>
      <c r="H480" s="300">
        <v>0</v>
      </c>
      <c r="I480" s="301">
        <f>E480*H480</f>
        <v>0</v>
      </c>
      <c r="J480" s="300">
        <v>-2</v>
      </c>
      <c r="K480" s="301">
        <f>E480*J480</f>
        <v>-48.513599999999997</v>
      </c>
      <c r="O480" s="293">
        <v>2</v>
      </c>
      <c r="AA480" s="262">
        <v>1</v>
      </c>
      <c r="AB480" s="262">
        <v>1</v>
      </c>
      <c r="AC480" s="262">
        <v>1</v>
      </c>
      <c r="AZ480" s="262">
        <v>1</v>
      </c>
      <c r="BA480" s="262">
        <f>IF(AZ480=1,G480,0)</f>
        <v>0</v>
      </c>
      <c r="BB480" s="262">
        <f>IF(AZ480=2,G480,0)</f>
        <v>0</v>
      </c>
      <c r="BC480" s="262">
        <f>IF(AZ480=3,G480,0)</f>
        <v>0</v>
      </c>
      <c r="BD480" s="262">
        <f>IF(AZ480=4,G480,0)</f>
        <v>0</v>
      </c>
      <c r="BE480" s="262">
        <f>IF(AZ480=5,G480,0)</f>
        <v>0</v>
      </c>
      <c r="CA480" s="293">
        <v>1</v>
      </c>
      <c r="CB480" s="293">
        <v>1</v>
      </c>
    </row>
    <row r="481" spans="1:80" ht="22.5" x14ac:dyDescent="0.2">
      <c r="A481" s="302"/>
      <c r="B481" s="305"/>
      <c r="C481" s="306" t="s">
        <v>701</v>
      </c>
      <c r="D481" s="307"/>
      <c r="E481" s="308">
        <v>24.256799999999998</v>
      </c>
      <c r="F481" s="309"/>
      <c r="G481" s="310"/>
      <c r="H481" s="311"/>
      <c r="I481" s="303"/>
      <c r="J481" s="312"/>
      <c r="K481" s="303"/>
      <c r="M481" s="304" t="s">
        <v>701</v>
      </c>
      <c r="O481" s="293"/>
    </row>
    <row r="482" spans="1:80" x14ac:dyDescent="0.2">
      <c r="A482" s="294">
        <v>117</v>
      </c>
      <c r="B482" s="295" t="s">
        <v>702</v>
      </c>
      <c r="C482" s="296" t="s">
        <v>703</v>
      </c>
      <c r="D482" s="297" t="s">
        <v>110</v>
      </c>
      <c r="E482" s="298">
        <v>65.326499999999996</v>
      </c>
      <c r="F482" s="298">
        <v>0</v>
      </c>
      <c r="G482" s="299">
        <f>E482*F482</f>
        <v>0</v>
      </c>
      <c r="H482" s="300">
        <v>1.2800000000000001E-3</v>
      </c>
      <c r="I482" s="301">
        <f>E482*H482</f>
        <v>8.3617919999999998E-2</v>
      </c>
      <c r="J482" s="300">
        <v>-1.8</v>
      </c>
      <c r="K482" s="301">
        <f>E482*J482</f>
        <v>-117.5877</v>
      </c>
      <c r="O482" s="293">
        <v>2</v>
      </c>
      <c r="AA482" s="262">
        <v>1</v>
      </c>
      <c r="AB482" s="262">
        <v>1</v>
      </c>
      <c r="AC482" s="262">
        <v>1</v>
      </c>
      <c r="AZ482" s="262">
        <v>1</v>
      </c>
      <c r="BA482" s="262">
        <f>IF(AZ482=1,G482,0)</f>
        <v>0</v>
      </c>
      <c r="BB482" s="262">
        <f>IF(AZ482=2,G482,0)</f>
        <v>0</v>
      </c>
      <c r="BC482" s="262">
        <f>IF(AZ482=3,G482,0)</f>
        <v>0</v>
      </c>
      <c r="BD482" s="262">
        <f>IF(AZ482=4,G482,0)</f>
        <v>0</v>
      </c>
      <c r="BE482" s="262">
        <f>IF(AZ482=5,G482,0)</f>
        <v>0</v>
      </c>
      <c r="CA482" s="293">
        <v>1</v>
      </c>
      <c r="CB482" s="293">
        <v>1</v>
      </c>
    </row>
    <row r="483" spans="1:80" ht="22.5" x14ac:dyDescent="0.2">
      <c r="A483" s="302"/>
      <c r="B483" s="305"/>
      <c r="C483" s="306" t="s">
        <v>704</v>
      </c>
      <c r="D483" s="307"/>
      <c r="E483" s="308">
        <v>39.6145</v>
      </c>
      <c r="F483" s="309"/>
      <c r="G483" s="310"/>
      <c r="H483" s="311"/>
      <c r="I483" s="303"/>
      <c r="J483" s="312"/>
      <c r="K483" s="303"/>
      <c r="M483" s="304" t="s">
        <v>704</v>
      </c>
      <c r="O483" s="293"/>
    </row>
    <row r="484" spans="1:80" x14ac:dyDescent="0.2">
      <c r="A484" s="302"/>
      <c r="B484" s="305"/>
      <c r="C484" s="306" t="s">
        <v>705</v>
      </c>
      <c r="D484" s="307"/>
      <c r="E484" s="308">
        <v>16.810700000000001</v>
      </c>
      <c r="F484" s="309"/>
      <c r="G484" s="310"/>
      <c r="H484" s="311"/>
      <c r="I484" s="303"/>
      <c r="J484" s="312"/>
      <c r="K484" s="303"/>
      <c r="M484" s="304" t="s">
        <v>705</v>
      </c>
      <c r="O484" s="293"/>
    </row>
    <row r="485" spans="1:80" x14ac:dyDescent="0.2">
      <c r="A485" s="302"/>
      <c r="B485" s="305"/>
      <c r="C485" s="306" t="s">
        <v>706</v>
      </c>
      <c r="D485" s="307"/>
      <c r="E485" s="308">
        <v>7.2864000000000004</v>
      </c>
      <c r="F485" s="309"/>
      <c r="G485" s="310"/>
      <c r="H485" s="311"/>
      <c r="I485" s="303"/>
      <c r="J485" s="312"/>
      <c r="K485" s="303"/>
      <c r="M485" s="304" t="s">
        <v>706</v>
      </c>
      <c r="O485" s="293"/>
    </row>
    <row r="486" spans="1:80" x14ac:dyDescent="0.2">
      <c r="A486" s="302"/>
      <c r="B486" s="305"/>
      <c r="C486" s="306" t="s">
        <v>707</v>
      </c>
      <c r="D486" s="307"/>
      <c r="E486" s="308">
        <v>1.6149</v>
      </c>
      <c r="F486" s="309"/>
      <c r="G486" s="310"/>
      <c r="H486" s="311"/>
      <c r="I486" s="303"/>
      <c r="J486" s="312"/>
      <c r="K486" s="303"/>
      <c r="M486" s="304" t="s">
        <v>707</v>
      </c>
      <c r="O486" s="293"/>
    </row>
    <row r="487" spans="1:80" x14ac:dyDescent="0.2">
      <c r="A487" s="294">
        <v>118</v>
      </c>
      <c r="B487" s="295" t="s">
        <v>708</v>
      </c>
      <c r="C487" s="296" t="s">
        <v>709</v>
      </c>
      <c r="D487" s="297" t="s">
        <v>106</v>
      </c>
      <c r="E487" s="298">
        <v>127.32810000000001</v>
      </c>
      <c r="F487" s="298">
        <v>0</v>
      </c>
      <c r="G487" s="299">
        <f>E487*F487</f>
        <v>0</v>
      </c>
      <c r="H487" s="300">
        <v>6.7000000000000002E-4</v>
      </c>
      <c r="I487" s="301">
        <f>E487*H487</f>
        <v>8.5309827000000005E-2</v>
      </c>
      <c r="J487" s="300">
        <v>-0.13100000000000001</v>
      </c>
      <c r="K487" s="301">
        <f>E487*J487</f>
        <v>-16.679981100000003</v>
      </c>
      <c r="O487" s="293">
        <v>2</v>
      </c>
      <c r="AA487" s="262">
        <v>1</v>
      </c>
      <c r="AB487" s="262">
        <v>1</v>
      </c>
      <c r="AC487" s="262">
        <v>1</v>
      </c>
      <c r="AZ487" s="262">
        <v>1</v>
      </c>
      <c r="BA487" s="262">
        <f>IF(AZ487=1,G487,0)</f>
        <v>0</v>
      </c>
      <c r="BB487" s="262">
        <f>IF(AZ487=2,G487,0)</f>
        <v>0</v>
      </c>
      <c r="BC487" s="262">
        <f>IF(AZ487=3,G487,0)</f>
        <v>0</v>
      </c>
      <c r="BD487" s="262">
        <f>IF(AZ487=4,G487,0)</f>
        <v>0</v>
      </c>
      <c r="BE487" s="262">
        <f>IF(AZ487=5,G487,0)</f>
        <v>0</v>
      </c>
      <c r="CA487" s="293">
        <v>1</v>
      </c>
      <c r="CB487" s="293">
        <v>1</v>
      </c>
    </row>
    <row r="488" spans="1:80" x14ac:dyDescent="0.2">
      <c r="A488" s="302"/>
      <c r="B488" s="305"/>
      <c r="C488" s="306" t="s">
        <v>710</v>
      </c>
      <c r="D488" s="307"/>
      <c r="E488" s="308">
        <v>0</v>
      </c>
      <c r="F488" s="309"/>
      <c r="G488" s="310"/>
      <c r="H488" s="311"/>
      <c r="I488" s="303"/>
      <c r="J488" s="312"/>
      <c r="K488" s="303"/>
      <c r="M488" s="304" t="s">
        <v>710</v>
      </c>
      <c r="O488" s="293"/>
    </row>
    <row r="489" spans="1:80" x14ac:dyDescent="0.2">
      <c r="A489" s="302"/>
      <c r="B489" s="305"/>
      <c r="C489" s="306" t="s">
        <v>711</v>
      </c>
      <c r="D489" s="307"/>
      <c r="E489" s="308">
        <v>19.518000000000001</v>
      </c>
      <c r="F489" s="309"/>
      <c r="G489" s="310"/>
      <c r="H489" s="311"/>
      <c r="I489" s="303"/>
      <c r="J489" s="312"/>
      <c r="K489" s="303"/>
      <c r="M489" s="304" t="s">
        <v>711</v>
      </c>
      <c r="O489" s="293"/>
    </row>
    <row r="490" spans="1:80" x14ac:dyDescent="0.2">
      <c r="A490" s="302"/>
      <c r="B490" s="305"/>
      <c r="C490" s="306" t="s">
        <v>712</v>
      </c>
      <c r="D490" s="307"/>
      <c r="E490" s="308">
        <v>0</v>
      </c>
      <c r="F490" s="309"/>
      <c r="G490" s="310"/>
      <c r="H490" s="311"/>
      <c r="I490" s="303"/>
      <c r="J490" s="312"/>
      <c r="K490" s="303"/>
      <c r="M490" s="304" t="s">
        <v>712</v>
      </c>
      <c r="O490" s="293"/>
    </row>
    <row r="491" spans="1:80" x14ac:dyDescent="0.2">
      <c r="A491" s="302"/>
      <c r="B491" s="305"/>
      <c r="C491" s="306" t="s">
        <v>713</v>
      </c>
      <c r="D491" s="307"/>
      <c r="E491" s="308">
        <v>13.622999999999999</v>
      </c>
      <c r="F491" s="309"/>
      <c r="G491" s="310"/>
      <c r="H491" s="311"/>
      <c r="I491" s="303"/>
      <c r="J491" s="312"/>
      <c r="K491" s="303"/>
      <c r="M491" s="304" t="s">
        <v>713</v>
      </c>
      <c r="O491" s="293"/>
    </row>
    <row r="492" spans="1:80" x14ac:dyDescent="0.2">
      <c r="A492" s="302"/>
      <c r="B492" s="305"/>
      <c r="C492" s="306" t="s">
        <v>714</v>
      </c>
      <c r="D492" s="307"/>
      <c r="E492" s="308">
        <v>9.6</v>
      </c>
      <c r="F492" s="309"/>
      <c r="G492" s="310"/>
      <c r="H492" s="311"/>
      <c r="I492" s="303"/>
      <c r="J492" s="312"/>
      <c r="K492" s="303"/>
      <c r="M492" s="304" t="s">
        <v>714</v>
      </c>
      <c r="O492" s="293"/>
    </row>
    <row r="493" spans="1:80" x14ac:dyDescent="0.2">
      <c r="A493" s="302"/>
      <c r="B493" s="305"/>
      <c r="C493" s="306" t="s">
        <v>715</v>
      </c>
      <c r="D493" s="307"/>
      <c r="E493" s="308">
        <v>0</v>
      </c>
      <c r="F493" s="309"/>
      <c r="G493" s="310"/>
      <c r="H493" s="311"/>
      <c r="I493" s="303"/>
      <c r="J493" s="312"/>
      <c r="K493" s="303"/>
      <c r="M493" s="304" t="s">
        <v>715</v>
      </c>
      <c r="O493" s="293"/>
    </row>
    <row r="494" spans="1:80" x14ac:dyDescent="0.2">
      <c r="A494" s="302"/>
      <c r="B494" s="305"/>
      <c r="C494" s="306" t="s">
        <v>716</v>
      </c>
      <c r="D494" s="307"/>
      <c r="E494" s="308">
        <v>14.561299999999999</v>
      </c>
      <c r="F494" s="309"/>
      <c r="G494" s="310"/>
      <c r="H494" s="311"/>
      <c r="I494" s="303"/>
      <c r="J494" s="312"/>
      <c r="K494" s="303"/>
      <c r="M494" s="304" t="s">
        <v>716</v>
      </c>
      <c r="O494" s="293"/>
    </row>
    <row r="495" spans="1:80" x14ac:dyDescent="0.2">
      <c r="A495" s="302"/>
      <c r="B495" s="305"/>
      <c r="C495" s="306" t="s">
        <v>717</v>
      </c>
      <c r="D495" s="307"/>
      <c r="E495" s="308">
        <v>18.040299999999998</v>
      </c>
      <c r="F495" s="309"/>
      <c r="G495" s="310"/>
      <c r="H495" s="311"/>
      <c r="I495" s="303"/>
      <c r="J495" s="312"/>
      <c r="K495" s="303"/>
      <c r="M495" s="304" t="s">
        <v>717</v>
      </c>
      <c r="O495" s="293"/>
    </row>
    <row r="496" spans="1:80" x14ac:dyDescent="0.2">
      <c r="A496" s="302"/>
      <c r="B496" s="305"/>
      <c r="C496" s="306" t="s">
        <v>718</v>
      </c>
      <c r="D496" s="307"/>
      <c r="E496" s="308">
        <v>0</v>
      </c>
      <c r="F496" s="309"/>
      <c r="G496" s="310"/>
      <c r="H496" s="311"/>
      <c r="I496" s="303"/>
      <c r="J496" s="312"/>
      <c r="K496" s="303"/>
      <c r="M496" s="304" t="s">
        <v>718</v>
      </c>
      <c r="O496" s="293"/>
    </row>
    <row r="497" spans="1:80" x14ac:dyDescent="0.2">
      <c r="A497" s="302"/>
      <c r="B497" s="305"/>
      <c r="C497" s="306" t="s">
        <v>719</v>
      </c>
      <c r="D497" s="307"/>
      <c r="E497" s="308">
        <v>21.385000000000002</v>
      </c>
      <c r="F497" s="309"/>
      <c r="G497" s="310"/>
      <c r="H497" s="311"/>
      <c r="I497" s="303"/>
      <c r="J497" s="312"/>
      <c r="K497" s="303"/>
      <c r="M497" s="304" t="s">
        <v>719</v>
      </c>
      <c r="O497" s="293"/>
    </row>
    <row r="498" spans="1:80" x14ac:dyDescent="0.2">
      <c r="A498" s="302"/>
      <c r="B498" s="305"/>
      <c r="C498" s="306" t="s">
        <v>720</v>
      </c>
      <c r="D498" s="307"/>
      <c r="E498" s="308">
        <v>30.6005</v>
      </c>
      <c r="F498" s="309"/>
      <c r="G498" s="310"/>
      <c r="H498" s="311"/>
      <c r="I498" s="303"/>
      <c r="J498" s="312"/>
      <c r="K498" s="303"/>
      <c r="M498" s="304" t="s">
        <v>720</v>
      </c>
      <c r="O498" s="293"/>
    </row>
    <row r="499" spans="1:80" x14ac:dyDescent="0.2">
      <c r="A499" s="294">
        <v>119</v>
      </c>
      <c r="B499" s="295" t="s">
        <v>721</v>
      </c>
      <c r="C499" s="296" t="s">
        <v>722</v>
      </c>
      <c r="D499" s="297" t="s">
        <v>106</v>
      </c>
      <c r="E499" s="298">
        <v>36.752000000000002</v>
      </c>
      <c r="F499" s="298">
        <v>0</v>
      </c>
      <c r="G499" s="299">
        <f>E499*F499</f>
        <v>0</v>
      </c>
      <c r="H499" s="300">
        <v>6.7000000000000002E-4</v>
      </c>
      <c r="I499" s="301">
        <f>E499*H499</f>
        <v>2.4623840000000001E-2</v>
      </c>
      <c r="J499" s="300">
        <v>-0.26100000000000001</v>
      </c>
      <c r="K499" s="301">
        <f>E499*J499</f>
        <v>-9.5922720000000012</v>
      </c>
      <c r="O499" s="293">
        <v>2</v>
      </c>
      <c r="AA499" s="262">
        <v>1</v>
      </c>
      <c r="AB499" s="262">
        <v>1</v>
      </c>
      <c r="AC499" s="262">
        <v>1</v>
      </c>
      <c r="AZ499" s="262">
        <v>1</v>
      </c>
      <c r="BA499" s="262">
        <f>IF(AZ499=1,G499,0)</f>
        <v>0</v>
      </c>
      <c r="BB499" s="262">
        <f>IF(AZ499=2,G499,0)</f>
        <v>0</v>
      </c>
      <c r="BC499" s="262">
        <f>IF(AZ499=3,G499,0)</f>
        <v>0</v>
      </c>
      <c r="BD499" s="262">
        <f>IF(AZ499=4,G499,0)</f>
        <v>0</v>
      </c>
      <c r="BE499" s="262">
        <f>IF(AZ499=5,G499,0)</f>
        <v>0</v>
      </c>
      <c r="CA499" s="293">
        <v>1</v>
      </c>
      <c r="CB499" s="293">
        <v>1</v>
      </c>
    </row>
    <row r="500" spans="1:80" x14ac:dyDescent="0.2">
      <c r="A500" s="302"/>
      <c r="B500" s="305"/>
      <c r="C500" s="306" t="s">
        <v>723</v>
      </c>
      <c r="D500" s="307"/>
      <c r="E500" s="308">
        <v>24.942</v>
      </c>
      <c r="F500" s="309"/>
      <c r="G500" s="310"/>
      <c r="H500" s="311"/>
      <c r="I500" s="303"/>
      <c r="J500" s="312"/>
      <c r="K500" s="303"/>
      <c r="M500" s="304" t="s">
        <v>723</v>
      </c>
      <c r="O500" s="293"/>
    </row>
    <row r="501" spans="1:80" x14ac:dyDescent="0.2">
      <c r="A501" s="302"/>
      <c r="B501" s="305"/>
      <c r="C501" s="306" t="s">
        <v>724</v>
      </c>
      <c r="D501" s="307"/>
      <c r="E501" s="308">
        <v>1.17</v>
      </c>
      <c r="F501" s="309"/>
      <c r="G501" s="310"/>
      <c r="H501" s="311"/>
      <c r="I501" s="303"/>
      <c r="J501" s="312"/>
      <c r="K501" s="303"/>
      <c r="M501" s="304" t="s">
        <v>724</v>
      </c>
      <c r="O501" s="293"/>
    </row>
    <row r="502" spans="1:80" x14ac:dyDescent="0.2">
      <c r="A502" s="302"/>
      <c r="B502" s="305"/>
      <c r="C502" s="306" t="s">
        <v>715</v>
      </c>
      <c r="D502" s="307"/>
      <c r="E502" s="308">
        <v>0</v>
      </c>
      <c r="F502" s="309"/>
      <c r="G502" s="310"/>
      <c r="H502" s="311"/>
      <c r="I502" s="303"/>
      <c r="J502" s="312"/>
      <c r="K502" s="303"/>
      <c r="M502" s="304" t="s">
        <v>715</v>
      </c>
      <c r="O502" s="293"/>
    </row>
    <row r="503" spans="1:80" x14ac:dyDescent="0.2">
      <c r="A503" s="302"/>
      <c r="B503" s="305"/>
      <c r="C503" s="306" t="s">
        <v>725</v>
      </c>
      <c r="D503" s="307"/>
      <c r="E503" s="308">
        <v>1.17</v>
      </c>
      <c r="F503" s="309"/>
      <c r="G503" s="310"/>
      <c r="H503" s="311"/>
      <c r="I503" s="303"/>
      <c r="J503" s="312"/>
      <c r="K503" s="303"/>
      <c r="M503" s="304" t="s">
        <v>725</v>
      </c>
      <c r="O503" s="293"/>
    </row>
    <row r="504" spans="1:80" x14ac:dyDescent="0.2">
      <c r="A504" s="302"/>
      <c r="B504" s="305"/>
      <c r="C504" s="306" t="s">
        <v>718</v>
      </c>
      <c r="D504" s="307"/>
      <c r="E504" s="308">
        <v>0</v>
      </c>
      <c r="F504" s="309"/>
      <c r="G504" s="310"/>
      <c r="H504" s="311"/>
      <c r="I504" s="303"/>
      <c r="J504" s="312"/>
      <c r="K504" s="303"/>
      <c r="M504" s="304" t="s">
        <v>718</v>
      </c>
      <c r="O504" s="293"/>
    </row>
    <row r="505" spans="1:80" x14ac:dyDescent="0.2">
      <c r="A505" s="302"/>
      <c r="B505" s="305"/>
      <c r="C505" s="306" t="s">
        <v>726</v>
      </c>
      <c r="D505" s="307"/>
      <c r="E505" s="308">
        <v>9.4700000000000006</v>
      </c>
      <c r="F505" s="309"/>
      <c r="G505" s="310"/>
      <c r="H505" s="311"/>
      <c r="I505" s="303"/>
      <c r="J505" s="312"/>
      <c r="K505" s="303"/>
      <c r="M505" s="304" t="s">
        <v>726</v>
      </c>
      <c r="O505" s="293"/>
    </row>
    <row r="506" spans="1:80" x14ac:dyDescent="0.2">
      <c r="A506" s="294">
        <v>120</v>
      </c>
      <c r="B506" s="295" t="s">
        <v>727</v>
      </c>
      <c r="C506" s="296" t="s">
        <v>728</v>
      </c>
      <c r="D506" s="297" t="s">
        <v>110</v>
      </c>
      <c r="E506" s="298">
        <v>0.24299999999999999</v>
      </c>
      <c r="F506" s="298">
        <v>0</v>
      </c>
      <c r="G506" s="299">
        <f>E506*F506</f>
        <v>0</v>
      </c>
      <c r="H506" s="300">
        <v>1.2489999999999999E-2</v>
      </c>
      <c r="I506" s="301">
        <f>E506*H506</f>
        <v>3.03507E-3</v>
      </c>
      <c r="J506" s="300">
        <v>-1.8</v>
      </c>
      <c r="K506" s="301">
        <f>E506*J506</f>
        <v>-0.43740000000000001</v>
      </c>
      <c r="O506" s="293">
        <v>2</v>
      </c>
      <c r="AA506" s="262">
        <v>1</v>
      </c>
      <c r="AB506" s="262">
        <v>1</v>
      </c>
      <c r="AC506" s="262">
        <v>1</v>
      </c>
      <c r="AZ506" s="262">
        <v>1</v>
      </c>
      <c r="BA506" s="262">
        <f>IF(AZ506=1,G506,0)</f>
        <v>0</v>
      </c>
      <c r="BB506" s="262">
        <f>IF(AZ506=2,G506,0)</f>
        <v>0</v>
      </c>
      <c r="BC506" s="262">
        <f>IF(AZ506=3,G506,0)</f>
        <v>0</v>
      </c>
      <c r="BD506" s="262">
        <f>IF(AZ506=4,G506,0)</f>
        <v>0</v>
      </c>
      <c r="BE506" s="262">
        <f>IF(AZ506=5,G506,0)</f>
        <v>0</v>
      </c>
      <c r="CA506" s="293">
        <v>1</v>
      </c>
      <c r="CB506" s="293">
        <v>1</v>
      </c>
    </row>
    <row r="507" spans="1:80" x14ac:dyDescent="0.2">
      <c r="A507" s="302"/>
      <c r="B507" s="305"/>
      <c r="C507" s="306" t="s">
        <v>729</v>
      </c>
      <c r="D507" s="307"/>
      <c r="E507" s="308">
        <v>0.24299999999999999</v>
      </c>
      <c r="F507" s="309"/>
      <c r="G507" s="310"/>
      <c r="H507" s="311"/>
      <c r="I507" s="303"/>
      <c r="J507" s="312"/>
      <c r="K507" s="303"/>
      <c r="M507" s="304" t="s">
        <v>729</v>
      </c>
      <c r="O507" s="293"/>
    </row>
    <row r="508" spans="1:80" x14ac:dyDescent="0.2">
      <c r="A508" s="294">
        <v>121</v>
      </c>
      <c r="B508" s="295" t="s">
        <v>730</v>
      </c>
      <c r="C508" s="296" t="s">
        <v>731</v>
      </c>
      <c r="D508" s="297" t="s">
        <v>181</v>
      </c>
      <c r="E508" s="298">
        <v>2.96</v>
      </c>
      <c r="F508" s="298">
        <v>0</v>
      </c>
      <c r="G508" s="299">
        <f>E508*F508</f>
        <v>0</v>
      </c>
      <c r="H508" s="300">
        <v>0</v>
      </c>
      <c r="I508" s="301">
        <f>E508*H508</f>
        <v>0</v>
      </c>
      <c r="J508" s="300">
        <v>-7.0000000000000007E-2</v>
      </c>
      <c r="K508" s="301">
        <f>E508*J508</f>
        <v>-0.20720000000000002</v>
      </c>
      <c r="O508" s="293">
        <v>2</v>
      </c>
      <c r="AA508" s="262">
        <v>1</v>
      </c>
      <c r="AB508" s="262">
        <v>1</v>
      </c>
      <c r="AC508" s="262">
        <v>1</v>
      </c>
      <c r="AZ508" s="262">
        <v>1</v>
      </c>
      <c r="BA508" s="262">
        <f>IF(AZ508=1,G508,0)</f>
        <v>0</v>
      </c>
      <c r="BB508" s="262">
        <f>IF(AZ508=2,G508,0)</f>
        <v>0</v>
      </c>
      <c r="BC508" s="262">
        <f>IF(AZ508=3,G508,0)</f>
        <v>0</v>
      </c>
      <c r="BD508" s="262">
        <f>IF(AZ508=4,G508,0)</f>
        <v>0</v>
      </c>
      <c r="BE508" s="262">
        <f>IF(AZ508=5,G508,0)</f>
        <v>0</v>
      </c>
      <c r="CA508" s="293">
        <v>1</v>
      </c>
      <c r="CB508" s="293">
        <v>1</v>
      </c>
    </row>
    <row r="509" spans="1:80" x14ac:dyDescent="0.2">
      <c r="A509" s="302"/>
      <c r="B509" s="305"/>
      <c r="C509" s="306" t="s">
        <v>732</v>
      </c>
      <c r="D509" s="307"/>
      <c r="E509" s="308">
        <v>2.96</v>
      </c>
      <c r="F509" s="309"/>
      <c r="G509" s="310"/>
      <c r="H509" s="311"/>
      <c r="I509" s="303"/>
      <c r="J509" s="312"/>
      <c r="K509" s="303"/>
      <c r="M509" s="304" t="s">
        <v>732</v>
      </c>
      <c r="O509" s="293"/>
    </row>
    <row r="510" spans="1:80" x14ac:dyDescent="0.2">
      <c r="A510" s="294">
        <v>122</v>
      </c>
      <c r="B510" s="295" t="s">
        <v>733</v>
      </c>
      <c r="C510" s="296" t="s">
        <v>734</v>
      </c>
      <c r="D510" s="297" t="s">
        <v>110</v>
      </c>
      <c r="E510" s="298">
        <v>2.9167999999999998</v>
      </c>
      <c r="F510" s="298">
        <v>0</v>
      </c>
      <c r="G510" s="299">
        <f>E510*F510</f>
        <v>0</v>
      </c>
      <c r="H510" s="300">
        <v>1.47E-3</v>
      </c>
      <c r="I510" s="301">
        <f>E510*H510</f>
        <v>4.2876959999999997E-3</v>
      </c>
      <c r="J510" s="300">
        <v>-2.2000000000000002</v>
      </c>
      <c r="K510" s="301">
        <f>E510*J510</f>
        <v>-6.4169600000000004</v>
      </c>
      <c r="O510" s="293">
        <v>2</v>
      </c>
      <c r="AA510" s="262">
        <v>1</v>
      </c>
      <c r="AB510" s="262">
        <v>1</v>
      </c>
      <c r="AC510" s="262">
        <v>1</v>
      </c>
      <c r="AZ510" s="262">
        <v>1</v>
      </c>
      <c r="BA510" s="262">
        <f>IF(AZ510=1,G510,0)</f>
        <v>0</v>
      </c>
      <c r="BB510" s="262">
        <f>IF(AZ510=2,G510,0)</f>
        <v>0</v>
      </c>
      <c r="BC510" s="262">
        <f>IF(AZ510=3,G510,0)</f>
        <v>0</v>
      </c>
      <c r="BD510" s="262">
        <f>IF(AZ510=4,G510,0)</f>
        <v>0</v>
      </c>
      <c r="BE510" s="262">
        <f>IF(AZ510=5,G510,0)</f>
        <v>0</v>
      </c>
      <c r="CA510" s="293">
        <v>1</v>
      </c>
      <c r="CB510" s="293">
        <v>1</v>
      </c>
    </row>
    <row r="511" spans="1:80" x14ac:dyDescent="0.2">
      <c r="A511" s="302"/>
      <c r="B511" s="305"/>
      <c r="C511" s="306" t="s">
        <v>735</v>
      </c>
      <c r="D511" s="307"/>
      <c r="E511" s="308">
        <v>2.9167999999999998</v>
      </c>
      <c r="F511" s="309"/>
      <c r="G511" s="310"/>
      <c r="H511" s="311"/>
      <c r="I511" s="303"/>
      <c r="J511" s="312"/>
      <c r="K511" s="303"/>
      <c r="M511" s="304" t="s">
        <v>735</v>
      </c>
      <c r="O511" s="293"/>
    </row>
    <row r="512" spans="1:80" x14ac:dyDescent="0.2">
      <c r="A512" s="294">
        <v>123</v>
      </c>
      <c r="B512" s="295" t="s">
        <v>736</v>
      </c>
      <c r="C512" s="296" t="s">
        <v>737</v>
      </c>
      <c r="D512" s="297" t="s">
        <v>110</v>
      </c>
      <c r="E512" s="298">
        <v>14.54</v>
      </c>
      <c r="F512" s="298">
        <v>0</v>
      </c>
      <c r="G512" s="299">
        <f>E512*F512</f>
        <v>0</v>
      </c>
      <c r="H512" s="300">
        <v>0</v>
      </c>
      <c r="I512" s="301">
        <f>E512*H512</f>
        <v>0</v>
      </c>
      <c r="J512" s="300">
        <v>-2.2000000000000002</v>
      </c>
      <c r="K512" s="301">
        <f>E512*J512</f>
        <v>-31.988</v>
      </c>
      <c r="O512" s="293">
        <v>2</v>
      </c>
      <c r="AA512" s="262">
        <v>1</v>
      </c>
      <c r="AB512" s="262">
        <v>1</v>
      </c>
      <c r="AC512" s="262">
        <v>1</v>
      </c>
      <c r="AZ512" s="262">
        <v>1</v>
      </c>
      <c r="BA512" s="262">
        <f>IF(AZ512=1,G512,0)</f>
        <v>0</v>
      </c>
      <c r="BB512" s="262">
        <f>IF(AZ512=2,G512,0)</f>
        <v>0</v>
      </c>
      <c r="BC512" s="262">
        <f>IF(AZ512=3,G512,0)</f>
        <v>0</v>
      </c>
      <c r="BD512" s="262">
        <f>IF(AZ512=4,G512,0)</f>
        <v>0</v>
      </c>
      <c r="BE512" s="262">
        <f>IF(AZ512=5,G512,0)</f>
        <v>0</v>
      </c>
      <c r="CA512" s="293">
        <v>1</v>
      </c>
      <c r="CB512" s="293">
        <v>1</v>
      </c>
    </row>
    <row r="513" spans="1:80" x14ac:dyDescent="0.2">
      <c r="A513" s="302"/>
      <c r="B513" s="305"/>
      <c r="C513" s="306" t="s">
        <v>738</v>
      </c>
      <c r="D513" s="307"/>
      <c r="E513" s="308">
        <v>1.1000000000000001</v>
      </c>
      <c r="F513" s="309"/>
      <c r="G513" s="310"/>
      <c r="H513" s="311"/>
      <c r="I513" s="303"/>
      <c r="J513" s="312"/>
      <c r="K513" s="303"/>
      <c r="M513" s="304" t="s">
        <v>738</v>
      </c>
      <c r="O513" s="293"/>
    </row>
    <row r="514" spans="1:80" x14ac:dyDescent="0.2">
      <c r="A514" s="302"/>
      <c r="B514" s="305"/>
      <c r="C514" s="306" t="s">
        <v>739</v>
      </c>
      <c r="D514" s="307"/>
      <c r="E514" s="308">
        <v>6.46</v>
      </c>
      <c r="F514" s="309"/>
      <c r="G514" s="310"/>
      <c r="H514" s="311"/>
      <c r="I514" s="303"/>
      <c r="J514" s="312"/>
      <c r="K514" s="303"/>
      <c r="M514" s="304" t="s">
        <v>739</v>
      </c>
      <c r="O514" s="293"/>
    </row>
    <row r="515" spans="1:80" x14ac:dyDescent="0.2">
      <c r="A515" s="302"/>
      <c r="B515" s="305"/>
      <c r="C515" s="306" t="s">
        <v>740</v>
      </c>
      <c r="D515" s="307"/>
      <c r="E515" s="308">
        <v>0.85</v>
      </c>
      <c r="F515" s="309"/>
      <c r="G515" s="310"/>
      <c r="H515" s="311"/>
      <c r="I515" s="303"/>
      <c r="J515" s="312"/>
      <c r="K515" s="303"/>
      <c r="M515" s="304" t="s">
        <v>740</v>
      </c>
      <c r="O515" s="293"/>
    </row>
    <row r="516" spans="1:80" x14ac:dyDescent="0.2">
      <c r="A516" s="302"/>
      <c r="B516" s="305"/>
      <c r="C516" s="306" t="s">
        <v>741</v>
      </c>
      <c r="D516" s="307"/>
      <c r="E516" s="308">
        <v>6.13</v>
      </c>
      <c r="F516" s="309"/>
      <c r="G516" s="310"/>
      <c r="H516" s="311"/>
      <c r="I516" s="303"/>
      <c r="J516" s="312"/>
      <c r="K516" s="303"/>
      <c r="M516" s="304" t="s">
        <v>741</v>
      </c>
      <c r="O516" s="293"/>
    </row>
    <row r="517" spans="1:80" x14ac:dyDescent="0.2">
      <c r="A517" s="294">
        <v>124</v>
      </c>
      <c r="B517" s="295" t="s">
        <v>742</v>
      </c>
      <c r="C517" s="296" t="s">
        <v>743</v>
      </c>
      <c r="D517" s="297" t="s">
        <v>106</v>
      </c>
      <c r="E517" s="298">
        <v>61.07</v>
      </c>
      <c r="F517" s="298">
        <v>0</v>
      </c>
      <c r="G517" s="299">
        <f>E517*F517</f>
        <v>0</v>
      </c>
      <c r="H517" s="300">
        <v>0</v>
      </c>
      <c r="I517" s="301">
        <f>E517*H517</f>
        <v>0</v>
      </c>
      <c r="J517" s="300">
        <v>-0.02</v>
      </c>
      <c r="K517" s="301">
        <f>E517*J517</f>
        <v>-1.2214</v>
      </c>
      <c r="O517" s="293">
        <v>2</v>
      </c>
      <c r="AA517" s="262">
        <v>1</v>
      </c>
      <c r="AB517" s="262">
        <v>1</v>
      </c>
      <c r="AC517" s="262">
        <v>1</v>
      </c>
      <c r="AZ517" s="262">
        <v>1</v>
      </c>
      <c r="BA517" s="262">
        <f>IF(AZ517=1,G517,0)</f>
        <v>0</v>
      </c>
      <c r="BB517" s="262">
        <f>IF(AZ517=2,G517,0)</f>
        <v>0</v>
      </c>
      <c r="BC517" s="262">
        <f>IF(AZ517=3,G517,0)</f>
        <v>0</v>
      </c>
      <c r="BD517" s="262">
        <f>IF(AZ517=4,G517,0)</f>
        <v>0</v>
      </c>
      <c r="BE517" s="262">
        <f>IF(AZ517=5,G517,0)</f>
        <v>0</v>
      </c>
      <c r="CA517" s="293">
        <v>1</v>
      </c>
      <c r="CB517" s="293">
        <v>1</v>
      </c>
    </row>
    <row r="518" spans="1:80" x14ac:dyDescent="0.2">
      <c r="A518" s="302"/>
      <c r="B518" s="305"/>
      <c r="C518" s="306" t="s">
        <v>744</v>
      </c>
      <c r="D518" s="307"/>
      <c r="E518" s="308">
        <v>61.07</v>
      </c>
      <c r="F518" s="309"/>
      <c r="G518" s="310"/>
      <c r="H518" s="311"/>
      <c r="I518" s="303"/>
      <c r="J518" s="312"/>
      <c r="K518" s="303"/>
      <c r="M518" s="304" t="s">
        <v>744</v>
      </c>
      <c r="O518" s="293"/>
    </row>
    <row r="519" spans="1:80" x14ac:dyDescent="0.2">
      <c r="A519" s="294">
        <v>125</v>
      </c>
      <c r="B519" s="295" t="s">
        <v>745</v>
      </c>
      <c r="C519" s="296" t="s">
        <v>746</v>
      </c>
      <c r="D519" s="297" t="s">
        <v>110</v>
      </c>
      <c r="E519" s="298">
        <v>68.258200000000002</v>
      </c>
      <c r="F519" s="298">
        <v>0</v>
      </c>
      <c r="G519" s="299">
        <f>E519*F519</f>
        <v>0</v>
      </c>
      <c r="H519" s="300">
        <v>0</v>
      </c>
      <c r="I519" s="301">
        <f>E519*H519</f>
        <v>0</v>
      </c>
      <c r="J519" s="300">
        <v>-1.4</v>
      </c>
      <c r="K519" s="301">
        <f>E519*J519</f>
        <v>-95.561480000000003</v>
      </c>
      <c r="O519" s="293">
        <v>2</v>
      </c>
      <c r="AA519" s="262">
        <v>1</v>
      </c>
      <c r="AB519" s="262">
        <v>1</v>
      </c>
      <c r="AC519" s="262">
        <v>1</v>
      </c>
      <c r="AZ519" s="262">
        <v>1</v>
      </c>
      <c r="BA519" s="262">
        <f>IF(AZ519=1,G519,0)</f>
        <v>0</v>
      </c>
      <c r="BB519" s="262">
        <f>IF(AZ519=2,G519,0)</f>
        <v>0</v>
      </c>
      <c r="BC519" s="262">
        <f>IF(AZ519=3,G519,0)</f>
        <v>0</v>
      </c>
      <c r="BD519" s="262">
        <f>IF(AZ519=4,G519,0)</f>
        <v>0</v>
      </c>
      <c r="BE519" s="262">
        <f>IF(AZ519=5,G519,0)</f>
        <v>0</v>
      </c>
      <c r="CA519" s="293">
        <v>1</v>
      </c>
      <c r="CB519" s="293">
        <v>1</v>
      </c>
    </row>
    <row r="520" spans="1:80" ht="22.5" x14ac:dyDescent="0.2">
      <c r="A520" s="302"/>
      <c r="B520" s="305"/>
      <c r="C520" s="306" t="s">
        <v>747</v>
      </c>
      <c r="D520" s="307"/>
      <c r="E520" s="308">
        <v>18.32</v>
      </c>
      <c r="F520" s="309"/>
      <c r="G520" s="310"/>
      <c r="H520" s="311"/>
      <c r="I520" s="303"/>
      <c r="J520" s="312"/>
      <c r="K520" s="303"/>
      <c r="M520" s="304" t="s">
        <v>747</v>
      </c>
      <c r="O520" s="293"/>
    </row>
    <row r="521" spans="1:80" x14ac:dyDescent="0.2">
      <c r="A521" s="302"/>
      <c r="B521" s="305"/>
      <c r="C521" s="306" t="s">
        <v>748</v>
      </c>
      <c r="D521" s="307"/>
      <c r="E521" s="308">
        <v>17.64</v>
      </c>
      <c r="F521" s="309"/>
      <c r="G521" s="310"/>
      <c r="H521" s="311"/>
      <c r="I521" s="303"/>
      <c r="J521" s="312"/>
      <c r="K521" s="303"/>
      <c r="M521" s="304" t="s">
        <v>748</v>
      </c>
      <c r="O521" s="293"/>
    </row>
    <row r="522" spans="1:80" x14ac:dyDescent="0.2">
      <c r="A522" s="302"/>
      <c r="B522" s="305"/>
      <c r="C522" s="306" t="s">
        <v>749</v>
      </c>
      <c r="D522" s="307"/>
      <c r="E522" s="308">
        <v>17.16</v>
      </c>
      <c r="F522" s="309"/>
      <c r="G522" s="310"/>
      <c r="H522" s="311"/>
      <c r="I522" s="303"/>
      <c r="J522" s="312"/>
      <c r="K522" s="303"/>
      <c r="M522" s="304" t="s">
        <v>749</v>
      </c>
      <c r="O522" s="293"/>
    </row>
    <row r="523" spans="1:80" x14ac:dyDescent="0.2">
      <c r="A523" s="302"/>
      <c r="B523" s="305"/>
      <c r="C523" s="306" t="s">
        <v>750</v>
      </c>
      <c r="D523" s="307"/>
      <c r="E523" s="308">
        <v>15.138199999999999</v>
      </c>
      <c r="F523" s="309"/>
      <c r="G523" s="310"/>
      <c r="H523" s="311"/>
      <c r="I523" s="303"/>
      <c r="J523" s="312"/>
      <c r="K523" s="303"/>
      <c r="M523" s="304" t="s">
        <v>750</v>
      </c>
      <c r="O523" s="293"/>
    </row>
    <row r="524" spans="1:80" x14ac:dyDescent="0.2">
      <c r="A524" s="294">
        <v>126</v>
      </c>
      <c r="B524" s="295" t="s">
        <v>751</v>
      </c>
      <c r="C524" s="296" t="s">
        <v>752</v>
      </c>
      <c r="D524" s="297" t="s">
        <v>106</v>
      </c>
      <c r="E524" s="298">
        <v>1.3944000000000001</v>
      </c>
      <c r="F524" s="298">
        <v>0</v>
      </c>
      <c r="G524" s="299">
        <f>E524*F524</f>
        <v>0</v>
      </c>
      <c r="H524" s="300">
        <v>0</v>
      </c>
      <c r="I524" s="301">
        <f>E524*H524</f>
        <v>0</v>
      </c>
      <c r="J524" s="300">
        <v>-5.5E-2</v>
      </c>
      <c r="K524" s="301">
        <f>E524*J524</f>
        <v>-7.669200000000001E-2</v>
      </c>
      <c r="O524" s="293">
        <v>2</v>
      </c>
      <c r="AA524" s="262">
        <v>1</v>
      </c>
      <c r="AB524" s="262">
        <v>1</v>
      </c>
      <c r="AC524" s="262">
        <v>1</v>
      </c>
      <c r="AZ524" s="262">
        <v>1</v>
      </c>
      <c r="BA524" s="262">
        <f>IF(AZ524=1,G524,0)</f>
        <v>0</v>
      </c>
      <c r="BB524" s="262">
        <f>IF(AZ524=2,G524,0)</f>
        <v>0</v>
      </c>
      <c r="BC524" s="262">
        <f>IF(AZ524=3,G524,0)</f>
        <v>0</v>
      </c>
      <c r="BD524" s="262">
        <f>IF(AZ524=4,G524,0)</f>
        <v>0</v>
      </c>
      <c r="BE524" s="262">
        <f>IF(AZ524=5,G524,0)</f>
        <v>0</v>
      </c>
      <c r="CA524" s="293">
        <v>1</v>
      </c>
      <c r="CB524" s="293">
        <v>1</v>
      </c>
    </row>
    <row r="525" spans="1:80" x14ac:dyDescent="0.2">
      <c r="A525" s="302"/>
      <c r="B525" s="305"/>
      <c r="C525" s="306" t="s">
        <v>753</v>
      </c>
      <c r="D525" s="307"/>
      <c r="E525" s="308">
        <v>1.0944</v>
      </c>
      <c r="F525" s="309"/>
      <c r="G525" s="310"/>
      <c r="H525" s="311"/>
      <c r="I525" s="303"/>
      <c r="J525" s="312"/>
      <c r="K525" s="303"/>
      <c r="M525" s="304" t="s">
        <v>753</v>
      </c>
      <c r="O525" s="293"/>
    </row>
    <row r="526" spans="1:80" x14ac:dyDescent="0.2">
      <c r="A526" s="302"/>
      <c r="B526" s="305"/>
      <c r="C526" s="306" t="s">
        <v>754</v>
      </c>
      <c r="D526" s="307"/>
      <c r="E526" s="308">
        <v>0.3</v>
      </c>
      <c r="F526" s="309"/>
      <c r="G526" s="310"/>
      <c r="H526" s="311"/>
      <c r="I526" s="303"/>
      <c r="J526" s="312"/>
      <c r="K526" s="303"/>
      <c r="M526" s="304" t="s">
        <v>754</v>
      </c>
      <c r="O526" s="293"/>
    </row>
    <row r="527" spans="1:80" x14ac:dyDescent="0.2">
      <c r="A527" s="294">
        <v>127</v>
      </c>
      <c r="B527" s="295" t="s">
        <v>755</v>
      </c>
      <c r="C527" s="296" t="s">
        <v>756</v>
      </c>
      <c r="D527" s="297" t="s">
        <v>106</v>
      </c>
      <c r="E527" s="298">
        <v>7.4729999999999999</v>
      </c>
      <c r="F527" s="298">
        <v>0</v>
      </c>
      <c r="G527" s="299">
        <f>E527*F527</f>
        <v>0</v>
      </c>
      <c r="H527" s="300">
        <v>2.1900000000000001E-3</v>
      </c>
      <c r="I527" s="301">
        <f>E527*H527</f>
        <v>1.6365870000000001E-2</v>
      </c>
      <c r="J527" s="300">
        <v>-7.4999999999999997E-2</v>
      </c>
      <c r="K527" s="301">
        <f>E527*J527</f>
        <v>-0.56047499999999995</v>
      </c>
      <c r="O527" s="293">
        <v>2</v>
      </c>
      <c r="AA527" s="262">
        <v>1</v>
      </c>
      <c r="AB527" s="262">
        <v>1</v>
      </c>
      <c r="AC527" s="262">
        <v>1</v>
      </c>
      <c r="AZ527" s="262">
        <v>1</v>
      </c>
      <c r="BA527" s="262">
        <f>IF(AZ527=1,G527,0)</f>
        <v>0</v>
      </c>
      <c r="BB527" s="262">
        <f>IF(AZ527=2,G527,0)</f>
        <v>0</v>
      </c>
      <c r="BC527" s="262">
        <f>IF(AZ527=3,G527,0)</f>
        <v>0</v>
      </c>
      <c r="BD527" s="262">
        <f>IF(AZ527=4,G527,0)</f>
        <v>0</v>
      </c>
      <c r="BE527" s="262">
        <f>IF(AZ527=5,G527,0)</f>
        <v>0</v>
      </c>
      <c r="CA527" s="293">
        <v>1</v>
      </c>
      <c r="CB527" s="293">
        <v>1</v>
      </c>
    </row>
    <row r="528" spans="1:80" x14ac:dyDescent="0.2">
      <c r="A528" s="302"/>
      <c r="B528" s="305"/>
      <c r="C528" s="306" t="s">
        <v>757</v>
      </c>
      <c r="D528" s="307"/>
      <c r="E528" s="308">
        <v>1.5435000000000001</v>
      </c>
      <c r="F528" s="309"/>
      <c r="G528" s="310"/>
      <c r="H528" s="311"/>
      <c r="I528" s="303"/>
      <c r="J528" s="312"/>
      <c r="K528" s="303"/>
      <c r="M528" s="304" t="s">
        <v>757</v>
      </c>
      <c r="O528" s="293"/>
    </row>
    <row r="529" spans="1:80" x14ac:dyDescent="0.2">
      <c r="A529" s="302"/>
      <c r="B529" s="305"/>
      <c r="C529" s="306" t="s">
        <v>758</v>
      </c>
      <c r="D529" s="307"/>
      <c r="E529" s="308">
        <v>2.0640000000000001</v>
      </c>
      <c r="F529" s="309"/>
      <c r="G529" s="310"/>
      <c r="H529" s="311"/>
      <c r="I529" s="303"/>
      <c r="J529" s="312"/>
      <c r="K529" s="303"/>
      <c r="M529" s="304" t="s">
        <v>758</v>
      </c>
      <c r="O529" s="293"/>
    </row>
    <row r="530" spans="1:80" x14ac:dyDescent="0.2">
      <c r="A530" s="302"/>
      <c r="B530" s="305"/>
      <c r="C530" s="306" t="s">
        <v>759</v>
      </c>
      <c r="D530" s="307"/>
      <c r="E530" s="308">
        <v>2.0640000000000001</v>
      </c>
      <c r="F530" s="309"/>
      <c r="G530" s="310"/>
      <c r="H530" s="311"/>
      <c r="I530" s="303"/>
      <c r="J530" s="312"/>
      <c r="K530" s="303"/>
      <c r="M530" s="304" t="s">
        <v>759</v>
      </c>
      <c r="O530" s="293"/>
    </row>
    <row r="531" spans="1:80" x14ac:dyDescent="0.2">
      <c r="A531" s="302"/>
      <c r="B531" s="305"/>
      <c r="C531" s="306" t="s">
        <v>760</v>
      </c>
      <c r="D531" s="307"/>
      <c r="E531" s="308">
        <v>1.8015000000000001</v>
      </c>
      <c r="F531" s="309"/>
      <c r="G531" s="310"/>
      <c r="H531" s="311"/>
      <c r="I531" s="303"/>
      <c r="J531" s="312"/>
      <c r="K531" s="303"/>
      <c r="M531" s="304" t="s">
        <v>760</v>
      </c>
      <c r="O531" s="293"/>
    </row>
    <row r="532" spans="1:80" x14ac:dyDescent="0.2">
      <c r="A532" s="294">
        <v>128</v>
      </c>
      <c r="B532" s="295" t="s">
        <v>761</v>
      </c>
      <c r="C532" s="296" t="s">
        <v>762</v>
      </c>
      <c r="D532" s="297" t="s">
        <v>106</v>
      </c>
      <c r="E532" s="298">
        <v>37.452399999999997</v>
      </c>
      <c r="F532" s="298">
        <v>0</v>
      </c>
      <c r="G532" s="299">
        <f>E532*F532</f>
        <v>0</v>
      </c>
      <c r="H532" s="300">
        <v>1E-3</v>
      </c>
      <c r="I532" s="301">
        <f>E532*H532</f>
        <v>3.7452399999999997E-2</v>
      </c>
      <c r="J532" s="300">
        <v>-6.2E-2</v>
      </c>
      <c r="K532" s="301">
        <f>E532*J532</f>
        <v>-2.3220487999999997</v>
      </c>
      <c r="O532" s="293">
        <v>2</v>
      </c>
      <c r="AA532" s="262">
        <v>1</v>
      </c>
      <c r="AB532" s="262">
        <v>1</v>
      </c>
      <c r="AC532" s="262">
        <v>1</v>
      </c>
      <c r="AZ532" s="262">
        <v>1</v>
      </c>
      <c r="BA532" s="262">
        <f>IF(AZ532=1,G532,0)</f>
        <v>0</v>
      </c>
      <c r="BB532" s="262">
        <f>IF(AZ532=2,G532,0)</f>
        <v>0</v>
      </c>
      <c r="BC532" s="262">
        <f>IF(AZ532=3,G532,0)</f>
        <v>0</v>
      </c>
      <c r="BD532" s="262">
        <f>IF(AZ532=4,G532,0)</f>
        <v>0</v>
      </c>
      <c r="BE532" s="262">
        <f>IF(AZ532=5,G532,0)</f>
        <v>0</v>
      </c>
      <c r="CA532" s="293">
        <v>1</v>
      </c>
      <c r="CB532" s="293">
        <v>1</v>
      </c>
    </row>
    <row r="533" spans="1:80" x14ac:dyDescent="0.2">
      <c r="A533" s="302"/>
      <c r="B533" s="305"/>
      <c r="C533" s="306" t="s">
        <v>763</v>
      </c>
      <c r="D533" s="307"/>
      <c r="E533" s="308">
        <v>3.6</v>
      </c>
      <c r="F533" s="309"/>
      <c r="G533" s="310"/>
      <c r="H533" s="311"/>
      <c r="I533" s="303"/>
      <c r="J533" s="312"/>
      <c r="K533" s="303"/>
      <c r="M533" s="304" t="s">
        <v>763</v>
      </c>
      <c r="O533" s="293"/>
    </row>
    <row r="534" spans="1:80" x14ac:dyDescent="0.2">
      <c r="A534" s="302"/>
      <c r="B534" s="305"/>
      <c r="C534" s="306" t="s">
        <v>764</v>
      </c>
      <c r="D534" s="307"/>
      <c r="E534" s="308">
        <v>11.434699999999999</v>
      </c>
      <c r="F534" s="309"/>
      <c r="G534" s="310"/>
      <c r="H534" s="311"/>
      <c r="I534" s="303"/>
      <c r="J534" s="312"/>
      <c r="K534" s="303"/>
      <c r="M534" s="304" t="s">
        <v>764</v>
      </c>
      <c r="O534" s="293"/>
    </row>
    <row r="535" spans="1:80" x14ac:dyDescent="0.2">
      <c r="A535" s="302"/>
      <c r="B535" s="305"/>
      <c r="C535" s="306" t="s">
        <v>765</v>
      </c>
      <c r="D535" s="307"/>
      <c r="E535" s="308">
        <v>11.434699999999999</v>
      </c>
      <c r="F535" s="309"/>
      <c r="G535" s="310"/>
      <c r="H535" s="311"/>
      <c r="I535" s="303"/>
      <c r="J535" s="312"/>
      <c r="K535" s="303"/>
      <c r="M535" s="304" t="s">
        <v>765</v>
      </c>
      <c r="O535" s="293"/>
    </row>
    <row r="536" spans="1:80" x14ac:dyDescent="0.2">
      <c r="A536" s="302"/>
      <c r="B536" s="305"/>
      <c r="C536" s="306" t="s">
        <v>766</v>
      </c>
      <c r="D536" s="307"/>
      <c r="E536" s="308">
        <v>10.983000000000001</v>
      </c>
      <c r="F536" s="309"/>
      <c r="G536" s="310"/>
      <c r="H536" s="311"/>
      <c r="I536" s="303"/>
      <c r="J536" s="312"/>
      <c r="K536" s="303"/>
      <c r="M536" s="304" t="s">
        <v>766</v>
      </c>
      <c r="O536" s="293"/>
    </row>
    <row r="537" spans="1:80" x14ac:dyDescent="0.2">
      <c r="A537" s="294">
        <v>129</v>
      </c>
      <c r="B537" s="295" t="s">
        <v>767</v>
      </c>
      <c r="C537" s="296" t="s">
        <v>768</v>
      </c>
      <c r="D537" s="297" t="s">
        <v>106</v>
      </c>
      <c r="E537" s="298">
        <v>3.2250000000000001</v>
      </c>
      <c r="F537" s="298">
        <v>0</v>
      </c>
      <c r="G537" s="299">
        <f>E537*F537</f>
        <v>0</v>
      </c>
      <c r="H537" s="300">
        <v>9.2000000000000003E-4</v>
      </c>
      <c r="I537" s="301">
        <f>E537*H537</f>
        <v>2.967E-3</v>
      </c>
      <c r="J537" s="300">
        <v>-5.3999999999999999E-2</v>
      </c>
      <c r="K537" s="301">
        <f>E537*J537</f>
        <v>-0.17415</v>
      </c>
      <c r="O537" s="293">
        <v>2</v>
      </c>
      <c r="AA537" s="262">
        <v>1</v>
      </c>
      <c r="AB537" s="262">
        <v>1</v>
      </c>
      <c r="AC537" s="262">
        <v>1</v>
      </c>
      <c r="AZ537" s="262">
        <v>1</v>
      </c>
      <c r="BA537" s="262">
        <f>IF(AZ537=1,G537,0)</f>
        <v>0</v>
      </c>
      <c r="BB537" s="262">
        <f>IF(AZ537=2,G537,0)</f>
        <v>0</v>
      </c>
      <c r="BC537" s="262">
        <f>IF(AZ537=3,G537,0)</f>
        <v>0</v>
      </c>
      <c r="BD537" s="262">
        <f>IF(AZ537=4,G537,0)</f>
        <v>0</v>
      </c>
      <c r="BE537" s="262">
        <f>IF(AZ537=5,G537,0)</f>
        <v>0</v>
      </c>
      <c r="CA537" s="293">
        <v>1</v>
      </c>
      <c r="CB537" s="293">
        <v>1</v>
      </c>
    </row>
    <row r="538" spans="1:80" x14ac:dyDescent="0.2">
      <c r="A538" s="302"/>
      <c r="B538" s="305"/>
      <c r="C538" s="306" t="s">
        <v>769</v>
      </c>
      <c r="D538" s="307"/>
      <c r="E538" s="308">
        <v>3.2250000000000001</v>
      </c>
      <c r="F538" s="309"/>
      <c r="G538" s="310"/>
      <c r="H538" s="311"/>
      <c r="I538" s="303"/>
      <c r="J538" s="312"/>
      <c r="K538" s="303"/>
      <c r="M538" s="304" t="s">
        <v>769</v>
      </c>
      <c r="O538" s="293"/>
    </row>
    <row r="539" spans="1:80" x14ac:dyDescent="0.2">
      <c r="A539" s="294">
        <v>130</v>
      </c>
      <c r="B539" s="295" t="s">
        <v>770</v>
      </c>
      <c r="C539" s="296" t="s">
        <v>771</v>
      </c>
      <c r="D539" s="297" t="s">
        <v>211</v>
      </c>
      <c r="E539" s="298">
        <v>89</v>
      </c>
      <c r="F539" s="298">
        <v>0</v>
      </c>
      <c r="G539" s="299">
        <f>E539*F539</f>
        <v>0</v>
      </c>
      <c r="H539" s="300">
        <v>0</v>
      </c>
      <c r="I539" s="301">
        <f>E539*H539</f>
        <v>0</v>
      </c>
      <c r="J539" s="300">
        <v>0</v>
      </c>
      <c r="K539" s="301">
        <f>E539*J539</f>
        <v>0</v>
      </c>
      <c r="O539" s="293">
        <v>2</v>
      </c>
      <c r="AA539" s="262">
        <v>1</v>
      </c>
      <c r="AB539" s="262">
        <v>1</v>
      </c>
      <c r="AC539" s="262">
        <v>1</v>
      </c>
      <c r="AZ539" s="262">
        <v>1</v>
      </c>
      <c r="BA539" s="262">
        <f>IF(AZ539=1,G539,0)</f>
        <v>0</v>
      </c>
      <c r="BB539" s="262">
        <f>IF(AZ539=2,G539,0)</f>
        <v>0</v>
      </c>
      <c r="BC539" s="262">
        <f>IF(AZ539=3,G539,0)</f>
        <v>0</v>
      </c>
      <c r="BD539" s="262">
        <f>IF(AZ539=4,G539,0)</f>
        <v>0</v>
      </c>
      <c r="BE539" s="262">
        <f>IF(AZ539=5,G539,0)</f>
        <v>0</v>
      </c>
      <c r="CA539" s="293">
        <v>1</v>
      </c>
      <c r="CB539" s="293">
        <v>1</v>
      </c>
    </row>
    <row r="540" spans="1:80" x14ac:dyDescent="0.2">
      <c r="A540" s="302"/>
      <c r="B540" s="305"/>
      <c r="C540" s="306" t="s">
        <v>772</v>
      </c>
      <c r="D540" s="307"/>
      <c r="E540" s="308">
        <v>5</v>
      </c>
      <c r="F540" s="309"/>
      <c r="G540" s="310"/>
      <c r="H540" s="311"/>
      <c r="I540" s="303"/>
      <c r="J540" s="312"/>
      <c r="K540" s="303"/>
      <c r="M540" s="304" t="s">
        <v>772</v>
      </c>
      <c r="O540" s="293"/>
    </row>
    <row r="541" spans="1:80" x14ac:dyDescent="0.2">
      <c r="A541" s="302"/>
      <c r="B541" s="305"/>
      <c r="C541" s="306" t="s">
        <v>773</v>
      </c>
      <c r="D541" s="307"/>
      <c r="E541" s="308">
        <v>27</v>
      </c>
      <c r="F541" s="309"/>
      <c r="G541" s="310"/>
      <c r="H541" s="311"/>
      <c r="I541" s="303"/>
      <c r="J541" s="312"/>
      <c r="K541" s="303"/>
      <c r="M541" s="304" t="s">
        <v>773</v>
      </c>
      <c r="O541" s="293"/>
    </row>
    <row r="542" spans="1:80" x14ac:dyDescent="0.2">
      <c r="A542" s="302"/>
      <c r="B542" s="305"/>
      <c r="C542" s="306" t="s">
        <v>774</v>
      </c>
      <c r="D542" s="307"/>
      <c r="E542" s="308">
        <v>27</v>
      </c>
      <c r="F542" s="309"/>
      <c r="G542" s="310"/>
      <c r="H542" s="311"/>
      <c r="I542" s="303"/>
      <c r="J542" s="312"/>
      <c r="K542" s="303"/>
      <c r="M542" s="304" t="s">
        <v>774</v>
      </c>
      <c r="O542" s="293"/>
    </row>
    <row r="543" spans="1:80" x14ac:dyDescent="0.2">
      <c r="A543" s="302"/>
      <c r="B543" s="305"/>
      <c r="C543" s="306" t="s">
        <v>775</v>
      </c>
      <c r="D543" s="307"/>
      <c r="E543" s="308">
        <v>30</v>
      </c>
      <c r="F543" s="309"/>
      <c r="G543" s="310"/>
      <c r="H543" s="311"/>
      <c r="I543" s="303"/>
      <c r="J543" s="312"/>
      <c r="K543" s="303"/>
      <c r="M543" s="304" t="s">
        <v>775</v>
      </c>
      <c r="O543" s="293"/>
    </row>
    <row r="544" spans="1:80" x14ac:dyDescent="0.2">
      <c r="A544" s="294">
        <v>131</v>
      </c>
      <c r="B544" s="295" t="s">
        <v>776</v>
      </c>
      <c r="C544" s="296" t="s">
        <v>777</v>
      </c>
      <c r="D544" s="297" t="s">
        <v>211</v>
      </c>
      <c r="E544" s="298">
        <v>46</v>
      </c>
      <c r="F544" s="298">
        <v>0</v>
      </c>
      <c r="G544" s="299">
        <f>E544*F544</f>
        <v>0</v>
      </c>
      <c r="H544" s="300">
        <v>0</v>
      </c>
      <c r="I544" s="301">
        <f>E544*H544</f>
        <v>0</v>
      </c>
      <c r="J544" s="300">
        <v>0</v>
      </c>
      <c r="K544" s="301">
        <f>E544*J544</f>
        <v>0</v>
      </c>
      <c r="O544" s="293">
        <v>2</v>
      </c>
      <c r="AA544" s="262">
        <v>1</v>
      </c>
      <c r="AB544" s="262">
        <v>1</v>
      </c>
      <c r="AC544" s="262">
        <v>1</v>
      </c>
      <c r="AZ544" s="262">
        <v>1</v>
      </c>
      <c r="BA544" s="262">
        <f>IF(AZ544=1,G544,0)</f>
        <v>0</v>
      </c>
      <c r="BB544" s="262">
        <f>IF(AZ544=2,G544,0)</f>
        <v>0</v>
      </c>
      <c r="BC544" s="262">
        <f>IF(AZ544=3,G544,0)</f>
        <v>0</v>
      </c>
      <c r="BD544" s="262">
        <f>IF(AZ544=4,G544,0)</f>
        <v>0</v>
      </c>
      <c r="BE544" s="262">
        <f>IF(AZ544=5,G544,0)</f>
        <v>0</v>
      </c>
      <c r="CA544" s="293">
        <v>1</v>
      </c>
      <c r="CB544" s="293">
        <v>1</v>
      </c>
    </row>
    <row r="545" spans="1:80" x14ac:dyDescent="0.2">
      <c r="A545" s="302"/>
      <c r="B545" s="305"/>
      <c r="C545" s="306" t="s">
        <v>778</v>
      </c>
      <c r="D545" s="307"/>
      <c r="E545" s="308">
        <v>15</v>
      </c>
      <c r="F545" s="309"/>
      <c r="G545" s="310"/>
      <c r="H545" s="311"/>
      <c r="I545" s="303"/>
      <c r="J545" s="312"/>
      <c r="K545" s="303"/>
      <c r="M545" s="304" t="s">
        <v>778</v>
      </c>
      <c r="O545" s="293"/>
    </row>
    <row r="546" spans="1:80" x14ac:dyDescent="0.2">
      <c r="A546" s="302"/>
      <c r="B546" s="305"/>
      <c r="C546" s="306" t="s">
        <v>779</v>
      </c>
      <c r="D546" s="307"/>
      <c r="E546" s="308">
        <v>10</v>
      </c>
      <c r="F546" s="309"/>
      <c r="G546" s="310"/>
      <c r="H546" s="311"/>
      <c r="I546" s="303"/>
      <c r="J546" s="312"/>
      <c r="K546" s="303"/>
      <c r="M546" s="304" t="s">
        <v>779</v>
      </c>
      <c r="O546" s="293"/>
    </row>
    <row r="547" spans="1:80" x14ac:dyDescent="0.2">
      <c r="A547" s="302"/>
      <c r="B547" s="305"/>
      <c r="C547" s="306" t="s">
        <v>780</v>
      </c>
      <c r="D547" s="307"/>
      <c r="E547" s="308">
        <v>10</v>
      </c>
      <c r="F547" s="309"/>
      <c r="G547" s="310"/>
      <c r="H547" s="311"/>
      <c r="I547" s="303"/>
      <c r="J547" s="312"/>
      <c r="K547" s="303"/>
      <c r="M547" s="304" t="s">
        <v>780</v>
      </c>
      <c r="O547" s="293"/>
    </row>
    <row r="548" spans="1:80" x14ac:dyDescent="0.2">
      <c r="A548" s="302"/>
      <c r="B548" s="305"/>
      <c r="C548" s="306" t="s">
        <v>781</v>
      </c>
      <c r="D548" s="307"/>
      <c r="E548" s="308">
        <v>11</v>
      </c>
      <c r="F548" s="309"/>
      <c r="G548" s="310"/>
      <c r="H548" s="311"/>
      <c r="I548" s="303"/>
      <c r="J548" s="312"/>
      <c r="K548" s="303"/>
      <c r="M548" s="304" t="s">
        <v>781</v>
      </c>
      <c r="O548" s="293"/>
    </row>
    <row r="549" spans="1:80" x14ac:dyDescent="0.2">
      <c r="A549" s="294">
        <v>132</v>
      </c>
      <c r="B549" s="295" t="s">
        <v>782</v>
      </c>
      <c r="C549" s="296" t="s">
        <v>783</v>
      </c>
      <c r="D549" s="297" t="s">
        <v>106</v>
      </c>
      <c r="E549" s="298">
        <v>48.681600000000003</v>
      </c>
      <c r="F549" s="298">
        <v>0</v>
      </c>
      <c r="G549" s="299">
        <f>E549*F549</f>
        <v>0</v>
      </c>
      <c r="H549" s="300">
        <v>1.17E-3</v>
      </c>
      <c r="I549" s="301">
        <f>E549*H549</f>
        <v>5.6957472000000002E-2</v>
      </c>
      <c r="J549" s="300">
        <v>-8.7999999999999995E-2</v>
      </c>
      <c r="K549" s="301">
        <f>E549*J549</f>
        <v>-4.2839808000000001</v>
      </c>
      <c r="O549" s="293">
        <v>2</v>
      </c>
      <c r="AA549" s="262">
        <v>1</v>
      </c>
      <c r="AB549" s="262">
        <v>1</v>
      </c>
      <c r="AC549" s="262">
        <v>1</v>
      </c>
      <c r="AZ549" s="262">
        <v>1</v>
      </c>
      <c r="BA549" s="262">
        <f>IF(AZ549=1,G549,0)</f>
        <v>0</v>
      </c>
      <c r="BB549" s="262">
        <f>IF(AZ549=2,G549,0)</f>
        <v>0</v>
      </c>
      <c r="BC549" s="262">
        <f>IF(AZ549=3,G549,0)</f>
        <v>0</v>
      </c>
      <c r="BD549" s="262">
        <f>IF(AZ549=4,G549,0)</f>
        <v>0</v>
      </c>
      <c r="BE549" s="262">
        <f>IF(AZ549=5,G549,0)</f>
        <v>0</v>
      </c>
      <c r="CA549" s="293">
        <v>1</v>
      </c>
      <c r="CB549" s="293">
        <v>1</v>
      </c>
    </row>
    <row r="550" spans="1:80" x14ac:dyDescent="0.2">
      <c r="A550" s="302"/>
      <c r="B550" s="305"/>
      <c r="C550" s="306" t="s">
        <v>784</v>
      </c>
      <c r="D550" s="307"/>
      <c r="E550" s="308">
        <v>16.6816</v>
      </c>
      <c r="F550" s="309"/>
      <c r="G550" s="310"/>
      <c r="H550" s="311"/>
      <c r="I550" s="303"/>
      <c r="J550" s="312"/>
      <c r="K550" s="303"/>
      <c r="M550" s="304" t="s">
        <v>784</v>
      </c>
      <c r="O550" s="293"/>
    </row>
    <row r="551" spans="1:80" x14ac:dyDescent="0.2">
      <c r="A551" s="302"/>
      <c r="B551" s="305"/>
      <c r="C551" s="306" t="s">
        <v>785</v>
      </c>
      <c r="D551" s="307"/>
      <c r="E551" s="308">
        <v>17.600000000000001</v>
      </c>
      <c r="F551" s="309"/>
      <c r="G551" s="310"/>
      <c r="H551" s="311"/>
      <c r="I551" s="303"/>
      <c r="J551" s="312"/>
      <c r="K551" s="303"/>
      <c r="M551" s="304" t="s">
        <v>785</v>
      </c>
      <c r="O551" s="293"/>
    </row>
    <row r="552" spans="1:80" x14ac:dyDescent="0.2">
      <c r="A552" s="302"/>
      <c r="B552" s="305"/>
      <c r="C552" s="306" t="s">
        <v>786</v>
      </c>
      <c r="D552" s="307"/>
      <c r="E552" s="308">
        <v>14.4</v>
      </c>
      <c r="F552" s="309"/>
      <c r="G552" s="310"/>
      <c r="H552" s="311"/>
      <c r="I552" s="303"/>
      <c r="J552" s="312"/>
      <c r="K552" s="303"/>
      <c r="M552" s="304" t="s">
        <v>786</v>
      </c>
      <c r="O552" s="293"/>
    </row>
    <row r="553" spans="1:80" x14ac:dyDescent="0.2">
      <c r="A553" s="294">
        <v>133</v>
      </c>
      <c r="B553" s="295" t="s">
        <v>787</v>
      </c>
      <c r="C553" s="296" t="s">
        <v>788</v>
      </c>
      <c r="D553" s="297" t="s">
        <v>106</v>
      </c>
      <c r="E553" s="298">
        <v>24.283999999999999</v>
      </c>
      <c r="F553" s="298">
        <v>0</v>
      </c>
      <c r="G553" s="299">
        <f>E553*F553</f>
        <v>0</v>
      </c>
      <c r="H553" s="300">
        <v>1.17E-3</v>
      </c>
      <c r="I553" s="301">
        <f>E553*H553</f>
        <v>2.8412279999999998E-2</v>
      </c>
      <c r="J553" s="300">
        <v>-7.5999999999999998E-2</v>
      </c>
      <c r="K553" s="301">
        <f>E553*J553</f>
        <v>-1.8455839999999999</v>
      </c>
      <c r="O553" s="293">
        <v>2</v>
      </c>
      <c r="AA553" s="262">
        <v>1</v>
      </c>
      <c r="AB553" s="262">
        <v>1</v>
      </c>
      <c r="AC553" s="262">
        <v>1</v>
      </c>
      <c r="AZ553" s="262">
        <v>1</v>
      </c>
      <c r="BA553" s="262">
        <f>IF(AZ553=1,G553,0)</f>
        <v>0</v>
      </c>
      <c r="BB553" s="262">
        <f>IF(AZ553=2,G553,0)</f>
        <v>0</v>
      </c>
      <c r="BC553" s="262">
        <f>IF(AZ553=3,G553,0)</f>
        <v>0</v>
      </c>
      <c r="BD553" s="262">
        <f>IF(AZ553=4,G553,0)</f>
        <v>0</v>
      </c>
      <c r="BE553" s="262">
        <f>IF(AZ553=5,G553,0)</f>
        <v>0</v>
      </c>
      <c r="CA553" s="293">
        <v>1</v>
      </c>
      <c r="CB553" s="293">
        <v>1</v>
      </c>
    </row>
    <row r="554" spans="1:80" x14ac:dyDescent="0.2">
      <c r="A554" s="302"/>
      <c r="B554" s="305"/>
      <c r="C554" s="306" t="s">
        <v>789</v>
      </c>
      <c r="D554" s="307"/>
      <c r="E554" s="308">
        <v>24.283999999999999</v>
      </c>
      <c r="F554" s="309"/>
      <c r="G554" s="310"/>
      <c r="H554" s="311"/>
      <c r="I554" s="303"/>
      <c r="J554" s="312"/>
      <c r="K554" s="303"/>
      <c r="M554" s="304" t="s">
        <v>789</v>
      </c>
      <c r="O554" s="293"/>
    </row>
    <row r="555" spans="1:80" x14ac:dyDescent="0.2">
      <c r="A555" s="313"/>
      <c r="B555" s="314" t="s">
        <v>94</v>
      </c>
      <c r="C555" s="315" t="s">
        <v>693</v>
      </c>
      <c r="D555" s="316"/>
      <c r="E555" s="317"/>
      <c r="F555" s="318"/>
      <c r="G555" s="319">
        <f>SUM(G476:G554)</f>
        <v>0</v>
      </c>
      <c r="H555" s="320"/>
      <c r="I555" s="321">
        <f>SUM(I476:I554)</f>
        <v>0.34302937500000008</v>
      </c>
      <c r="J555" s="320"/>
      <c r="K555" s="321">
        <f>SUM(K476:K554)</f>
        <v>-338.36212269999993</v>
      </c>
      <c r="O555" s="293">
        <v>4</v>
      </c>
      <c r="BA555" s="322">
        <f>SUM(BA476:BA554)</f>
        <v>0</v>
      </c>
      <c r="BB555" s="322">
        <f>SUM(BB476:BB554)</f>
        <v>0</v>
      </c>
      <c r="BC555" s="322">
        <f>SUM(BC476:BC554)</f>
        <v>0</v>
      </c>
      <c r="BD555" s="322">
        <f>SUM(BD476:BD554)</f>
        <v>0</v>
      </c>
      <c r="BE555" s="322">
        <f>SUM(BE476:BE554)</f>
        <v>0</v>
      </c>
    </row>
    <row r="556" spans="1:80" x14ac:dyDescent="0.2">
      <c r="A556" s="283" t="s">
        <v>90</v>
      </c>
      <c r="B556" s="284" t="s">
        <v>790</v>
      </c>
      <c r="C556" s="285" t="s">
        <v>791</v>
      </c>
      <c r="D556" s="286"/>
      <c r="E556" s="287"/>
      <c r="F556" s="287"/>
      <c r="G556" s="288"/>
      <c r="H556" s="289"/>
      <c r="I556" s="290"/>
      <c r="J556" s="291"/>
      <c r="K556" s="292"/>
      <c r="O556" s="293">
        <v>1</v>
      </c>
    </row>
    <row r="557" spans="1:80" x14ac:dyDescent="0.2">
      <c r="A557" s="294">
        <v>134</v>
      </c>
      <c r="B557" s="295" t="s">
        <v>793</v>
      </c>
      <c r="C557" s="296" t="s">
        <v>794</v>
      </c>
      <c r="D557" s="297" t="s">
        <v>211</v>
      </c>
      <c r="E557" s="298">
        <v>2</v>
      </c>
      <c r="F557" s="298">
        <v>0</v>
      </c>
      <c r="G557" s="299">
        <f>E557*F557</f>
        <v>0</v>
      </c>
      <c r="H557" s="300">
        <v>6.7000000000000002E-4</v>
      </c>
      <c r="I557" s="301">
        <f>E557*H557</f>
        <v>1.34E-3</v>
      </c>
      <c r="J557" s="300">
        <v>-1.6E-2</v>
      </c>
      <c r="K557" s="301">
        <f>E557*J557</f>
        <v>-3.2000000000000001E-2</v>
      </c>
      <c r="O557" s="293">
        <v>2</v>
      </c>
      <c r="AA557" s="262">
        <v>1</v>
      </c>
      <c r="AB557" s="262">
        <v>1</v>
      </c>
      <c r="AC557" s="262">
        <v>1</v>
      </c>
      <c r="AZ557" s="262">
        <v>1</v>
      </c>
      <c r="BA557" s="262">
        <f>IF(AZ557=1,G557,0)</f>
        <v>0</v>
      </c>
      <c r="BB557" s="262">
        <f>IF(AZ557=2,G557,0)</f>
        <v>0</v>
      </c>
      <c r="BC557" s="262">
        <f>IF(AZ557=3,G557,0)</f>
        <v>0</v>
      </c>
      <c r="BD557" s="262">
        <f>IF(AZ557=4,G557,0)</f>
        <v>0</v>
      </c>
      <c r="BE557" s="262">
        <f>IF(AZ557=5,G557,0)</f>
        <v>0</v>
      </c>
      <c r="CA557" s="293">
        <v>1</v>
      </c>
      <c r="CB557" s="293">
        <v>1</v>
      </c>
    </row>
    <row r="558" spans="1:80" x14ac:dyDescent="0.2">
      <c r="A558" s="302"/>
      <c r="B558" s="305"/>
      <c r="C558" s="306" t="s">
        <v>795</v>
      </c>
      <c r="D558" s="307"/>
      <c r="E558" s="308">
        <v>2</v>
      </c>
      <c r="F558" s="309"/>
      <c r="G558" s="310"/>
      <c r="H558" s="311"/>
      <c r="I558" s="303"/>
      <c r="J558" s="312"/>
      <c r="K558" s="303"/>
      <c r="M558" s="304" t="s">
        <v>795</v>
      </c>
      <c r="O558" s="293"/>
    </row>
    <row r="559" spans="1:80" x14ac:dyDescent="0.2">
      <c r="A559" s="294">
        <v>135</v>
      </c>
      <c r="B559" s="295" t="s">
        <v>796</v>
      </c>
      <c r="C559" s="296" t="s">
        <v>797</v>
      </c>
      <c r="D559" s="297" t="s">
        <v>211</v>
      </c>
      <c r="E559" s="298">
        <v>1</v>
      </c>
      <c r="F559" s="298">
        <v>0</v>
      </c>
      <c r="G559" s="299">
        <f>E559*F559</f>
        <v>0</v>
      </c>
      <c r="H559" s="300">
        <v>1.33E-3</v>
      </c>
      <c r="I559" s="301">
        <f>E559*H559</f>
        <v>1.33E-3</v>
      </c>
      <c r="J559" s="300">
        <v>-0.27600000000000002</v>
      </c>
      <c r="K559" s="301">
        <f>E559*J559</f>
        <v>-0.27600000000000002</v>
      </c>
      <c r="O559" s="293">
        <v>2</v>
      </c>
      <c r="AA559" s="262">
        <v>1</v>
      </c>
      <c r="AB559" s="262">
        <v>1</v>
      </c>
      <c r="AC559" s="262">
        <v>1</v>
      </c>
      <c r="AZ559" s="262">
        <v>1</v>
      </c>
      <c r="BA559" s="262">
        <f>IF(AZ559=1,G559,0)</f>
        <v>0</v>
      </c>
      <c r="BB559" s="262">
        <f>IF(AZ559=2,G559,0)</f>
        <v>0</v>
      </c>
      <c r="BC559" s="262">
        <f>IF(AZ559=3,G559,0)</f>
        <v>0</v>
      </c>
      <c r="BD559" s="262">
        <f>IF(AZ559=4,G559,0)</f>
        <v>0</v>
      </c>
      <c r="BE559" s="262">
        <f>IF(AZ559=5,G559,0)</f>
        <v>0</v>
      </c>
      <c r="CA559" s="293">
        <v>1</v>
      </c>
      <c r="CB559" s="293">
        <v>1</v>
      </c>
    </row>
    <row r="560" spans="1:80" x14ac:dyDescent="0.2">
      <c r="A560" s="302"/>
      <c r="B560" s="305"/>
      <c r="C560" s="306" t="s">
        <v>798</v>
      </c>
      <c r="D560" s="307"/>
      <c r="E560" s="308">
        <v>1</v>
      </c>
      <c r="F560" s="309"/>
      <c r="G560" s="310"/>
      <c r="H560" s="311"/>
      <c r="I560" s="303"/>
      <c r="J560" s="312"/>
      <c r="K560" s="303"/>
      <c r="M560" s="304" t="s">
        <v>798</v>
      </c>
      <c r="O560" s="293"/>
    </row>
    <row r="561" spans="1:80" x14ac:dyDescent="0.2">
      <c r="A561" s="294">
        <v>136</v>
      </c>
      <c r="B561" s="295" t="s">
        <v>799</v>
      </c>
      <c r="C561" s="296" t="s">
        <v>800</v>
      </c>
      <c r="D561" s="297" t="s">
        <v>106</v>
      </c>
      <c r="E561" s="298">
        <v>0.56999999999999995</v>
      </c>
      <c r="F561" s="298">
        <v>0</v>
      </c>
      <c r="G561" s="299">
        <f>E561*F561</f>
        <v>0</v>
      </c>
      <c r="H561" s="300">
        <v>1.65E-3</v>
      </c>
      <c r="I561" s="301">
        <f>E561*H561</f>
        <v>9.4049999999999993E-4</v>
      </c>
      <c r="J561" s="300">
        <v>-0.27</v>
      </c>
      <c r="K561" s="301">
        <f>E561*J561</f>
        <v>-0.15390000000000001</v>
      </c>
      <c r="O561" s="293">
        <v>2</v>
      </c>
      <c r="AA561" s="262">
        <v>1</v>
      </c>
      <c r="AB561" s="262">
        <v>1</v>
      </c>
      <c r="AC561" s="262">
        <v>1</v>
      </c>
      <c r="AZ561" s="262">
        <v>1</v>
      </c>
      <c r="BA561" s="262">
        <f>IF(AZ561=1,G561,0)</f>
        <v>0</v>
      </c>
      <c r="BB561" s="262">
        <f>IF(AZ561=2,G561,0)</f>
        <v>0</v>
      </c>
      <c r="BC561" s="262">
        <f>IF(AZ561=3,G561,0)</f>
        <v>0</v>
      </c>
      <c r="BD561" s="262">
        <f>IF(AZ561=4,G561,0)</f>
        <v>0</v>
      </c>
      <c r="BE561" s="262">
        <f>IF(AZ561=5,G561,0)</f>
        <v>0</v>
      </c>
      <c r="CA561" s="293">
        <v>1</v>
      </c>
      <c r="CB561" s="293">
        <v>1</v>
      </c>
    </row>
    <row r="562" spans="1:80" x14ac:dyDescent="0.2">
      <c r="A562" s="302"/>
      <c r="B562" s="305"/>
      <c r="C562" s="306" t="s">
        <v>801</v>
      </c>
      <c r="D562" s="307"/>
      <c r="E562" s="308">
        <v>0.56999999999999995</v>
      </c>
      <c r="F562" s="309"/>
      <c r="G562" s="310"/>
      <c r="H562" s="311"/>
      <c r="I562" s="303"/>
      <c r="J562" s="312"/>
      <c r="K562" s="303"/>
      <c r="M562" s="304" t="s">
        <v>801</v>
      </c>
      <c r="O562" s="293"/>
    </row>
    <row r="563" spans="1:80" x14ac:dyDescent="0.2">
      <c r="A563" s="294">
        <v>137</v>
      </c>
      <c r="B563" s="295" t="s">
        <v>802</v>
      </c>
      <c r="C563" s="296" t="s">
        <v>803</v>
      </c>
      <c r="D563" s="297" t="s">
        <v>110</v>
      </c>
      <c r="E563" s="298">
        <v>0.30669999999999997</v>
      </c>
      <c r="F563" s="298">
        <v>0</v>
      </c>
      <c r="G563" s="299">
        <f>E563*F563</f>
        <v>0</v>
      </c>
      <c r="H563" s="300">
        <v>1.82E-3</v>
      </c>
      <c r="I563" s="301">
        <f>E563*H563</f>
        <v>5.5819399999999992E-4</v>
      </c>
      <c r="J563" s="300">
        <v>-1.8</v>
      </c>
      <c r="K563" s="301">
        <f>E563*J563</f>
        <v>-0.55206</v>
      </c>
      <c r="O563" s="293">
        <v>2</v>
      </c>
      <c r="AA563" s="262">
        <v>1</v>
      </c>
      <c r="AB563" s="262">
        <v>1</v>
      </c>
      <c r="AC563" s="262">
        <v>1</v>
      </c>
      <c r="AZ563" s="262">
        <v>1</v>
      </c>
      <c r="BA563" s="262">
        <f>IF(AZ563=1,G563,0)</f>
        <v>0</v>
      </c>
      <c r="BB563" s="262">
        <f>IF(AZ563=2,G563,0)</f>
        <v>0</v>
      </c>
      <c r="BC563" s="262">
        <f>IF(AZ563=3,G563,0)</f>
        <v>0</v>
      </c>
      <c r="BD563" s="262">
        <f>IF(AZ563=4,G563,0)</f>
        <v>0</v>
      </c>
      <c r="BE563" s="262">
        <f>IF(AZ563=5,G563,0)</f>
        <v>0</v>
      </c>
      <c r="CA563" s="293">
        <v>1</v>
      </c>
      <c r="CB563" s="293">
        <v>1</v>
      </c>
    </row>
    <row r="564" spans="1:80" x14ac:dyDescent="0.2">
      <c r="A564" s="302"/>
      <c r="B564" s="305"/>
      <c r="C564" s="306" t="s">
        <v>804</v>
      </c>
      <c r="D564" s="307"/>
      <c r="E564" s="308">
        <v>0.18</v>
      </c>
      <c r="F564" s="309"/>
      <c r="G564" s="310"/>
      <c r="H564" s="311"/>
      <c r="I564" s="303"/>
      <c r="J564" s="312"/>
      <c r="K564" s="303"/>
      <c r="M564" s="304" t="s">
        <v>804</v>
      </c>
      <c r="O564" s="293"/>
    </row>
    <row r="565" spans="1:80" x14ac:dyDescent="0.2">
      <c r="A565" s="302"/>
      <c r="B565" s="305"/>
      <c r="C565" s="306" t="s">
        <v>805</v>
      </c>
      <c r="D565" s="307"/>
      <c r="E565" s="308">
        <v>0.1268</v>
      </c>
      <c r="F565" s="309"/>
      <c r="G565" s="310"/>
      <c r="H565" s="311"/>
      <c r="I565" s="303"/>
      <c r="J565" s="312"/>
      <c r="K565" s="303"/>
      <c r="M565" s="304" t="s">
        <v>805</v>
      </c>
      <c r="O565" s="293"/>
    </row>
    <row r="566" spans="1:80" x14ac:dyDescent="0.2">
      <c r="A566" s="294">
        <v>138</v>
      </c>
      <c r="B566" s="295" t="s">
        <v>806</v>
      </c>
      <c r="C566" s="296" t="s">
        <v>807</v>
      </c>
      <c r="D566" s="297" t="s">
        <v>110</v>
      </c>
      <c r="E566" s="298">
        <v>3.7048999999999999</v>
      </c>
      <c r="F566" s="298">
        <v>0</v>
      </c>
      <c r="G566" s="299">
        <f>E566*F566</f>
        <v>0</v>
      </c>
      <c r="H566" s="300">
        <v>1.82E-3</v>
      </c>
      <c r="I566" s="301">
        <f>E566*H566</f>
        <v>6.7429179999999997E-3</v>
      </c>
      <c r="J566" s="300">
        <v>-1.8</v>
      </c>
      <c r="K566" s="301">
        <f>E566*J566</f>
        <v>-6.6688200000000002</v>
      </c>
      <c r="O566" s="293">
        <v>2</v>
      </c>
      <c r="AA566" s="262">
        <v>1</v>
      </c>
      <c r="AB566" s="262">
        <v>1</v>
      </c>
      <c r="AC566" s="262">
        <v>1</v>
      </c>
      <c r="AZ566" s="262">
        <v>1</v>
      </c>
      <c r="BA566" s="262">
        <f>IF(AZ566=1,G566,0)</f>
        <v>0</v>
      </c>
      <c r="BB566" s="262">
        <f>IF(AZ566=2,G566,0)</f>
        <v>0</v>
      </c>
      <c r="BC566" s="262">
        <f>IF(AZ566=3,G566,0)</f>
        <v>0</v>
      </c>
      <c r="BD566" s="262">
        <f>IF(AZ566=4,G566,0)</f>
        <v>0</v>
      </c>
      <c r="BE566" s="262">
        <f>IF(AZ566=5,G566,0)</f>
        <v>0</v>
      </c>
      <c r="CA566" s="293">
        <v>1</v>
      </c>
      <c r="CB566" s="293">
        <v>1</v>
      </c>
    </row>
    <row r="567" spans="1:80" x14ac:dyDescent="0.2">
      <c r="A567" s="302"/>
      <c r="B567" s="305"/>
      <c r="C567" s="306" t="s">
        <v>808</v>
      </c>
      <c r="D567" s="307"/>
      <c r="E567" s="308">
        <v>0.56699999999999995</v>
      </c>
      <c r="F567" s="309"/>
      <c r="G567" s="310"/>
      <c r="H567" s="311"/>
      <c r="I567" s="303"/>
      <c r="J567" s="312"/>
      <c r="K567" s="303"/>
      <c r="M567" s="304" t="s">
        <v>808</v>
      </c>
      <c r="O567" s="293"/>
    </row>
    <row r="568" spans="1:80" x14ac:dyDescent="0.2">
      <c r="A568" s="302"/>
      <c r="B568" s="305"/>
      <c r="C568" s="306" t="s">
        <v>809</v>
      </c>
      <c r="D568" s="307"/>
      <c r="E568" s="308">
        <v>1.1556</v>
      </c>
      <c r="F568" s="309"/>
      <c r="G568" s="310"/>
      <c r="H568" s="311"/>
      <c r="I568" s="303"/>
      <c r="J568" s="312"/>
      <c r="K568" s="303"/>
      <c r="M568" s="304" t="s">
        <v>809</v>
      </c>
      <c r="O568" s="293"/>
    </row>
    <row r="569" spans="1:80" x14ac:dyDescent="0.2">
      <c r="A569" s="302"/>
      <c r="B569" s="305"/>
      <c r="C569" s="306" t="s">
        <v>810</v>
      </c>
      <c r="D569" s="307"/>
      <c r="E569" s="308">
        <v>0.6825</v>
      </c>
      <c r="F569" s="309"/>
      <c r="G569" s="310"/>
      <c r="H569" s="311"/>
      <c r="I569" s="303"/>
      <c r="J569" s="312"/>
      <c r="K569" s="303"/>
      <c r="M569" s="304" t="s">
        <v>810</v>
      </c>
      <c r="O569" s="293"/>
    </row>
    <row r="570" spans="1:80" x14ac:dyDescent="0.2">
      <c r="A570" s="302"/>
      <c r="B570" s="305"/>
      <c r="C570" s="306" t="s">
        <v>811</v>
      </c>
      <c r="D570" s="307"/>
      <c r="E570" s="308">
        <v>0.6</v>
      </c>
      <c r="F570" s="309"/>
      <c r="G570" s="310"/>
      <c r="H570" s="311"/>
      <c r="I570" s="303"/>
      <c r="J570" s="312"/>
      <c r="K570" s="303"/>
      <c r="M570" s="304" t="s">
        <v>811</v>
      </c>
      <c r="O570" s="293"/>
    </row>
    <row r="571" spans="1:80" x14ac:dyDescent="0.2">
      <c r="A571" s="302"/>
      <c r="B571" s="305"/>
      <c r="C571" s="306" t="s">
        <v>812</v>
      </c>
      <c r="D571" s="307"/>
      <c r="E571" s="308">
        <v>0.34989999999999999</v>
      </c>
      <c r="F571" s="309"/>
      <c r="G571" s="310"/>
      <c r="H571" s="311"/>
      <c r="I571" s="303"/>
      <c r="J571" s="312"/>
      <c r="K571" s="303"/>
      <c r="M571" s="304" t="s">
        <v>812</v>
      </c>
      <c r="O571" s="293"/>
    </row>
    <row r="572" spans="1:80" x14ac:dyDescent="0.2">
      <c r="A572" s="302"/>
      <c r="B572" s="305"/>
      <c r="C572" s="306" t="s">
        <v>813</v>
      </c>
      <c r="D572" s="307"/>
      <c r="E572" s="308">
        <v>0.34989999999999999</v>
      </c>
      <c r="F572" s="309"/>
      <c r="G572" s="310"/>
      <c r="H572" s="311"/>
      <c r="I572" s="303"/>
      <c r="J572" s="312"/>
      <c r="K572" s="303"/>
      <c r="M572" s="304" t="s">
        <v>813</v>
      </c>
      <c r="O572" s="293"/>
    </row>
    <row r="573" spans="1:80" x14ac:dyDescent="0.2">
      <c r="A573" s="294">
        <v>139</v>
      </c>
      <c r="B573" s="295" t="s">
        <v>814</v>
      </c>
      <c r="C573" s="296" t="s">
        <v>815</v>
      </c>
      <c r="D573" s="297" t="s">
        <v>106</v>
      </c>
      <c r="E573" s="298">
        <v>9.07</v>
      </c>
      <c r="F573" s="298">
        <v>0</v>
      </c>
      <c r="G573" s="299">
        <f>E573*F573</f>
        <v>0</v>
      </c>
      <c r="H573" s="300">
        <v>5.4000000000000001E-4</v>
      </c>
      <c r="I573" s="301">
        <f>E573*H573</f>
        <v>4.8977999999999999E-3</v>
      </c>
      <c r="J573" s="300">
        <v>-0.18</v>
      </c>
      <c r="K573" s="301">
        <f>E573*J573</f>
        <v>-1.6326000000000001</v>
      </c>
      <c r="O573" s="293">
        <v>2</v>
      </c>
      <c r="AA573" s="262">
        <v>1</v>
      </c>
      <c r="AB573" s="262">
        <v>1</v>
      </c>
      <c r="AC573" s="262">
        <v>1</v>
      </c>
      <c r="AZ573" s="262">
        <v>1</v>
      </c>
      <c r="BA573" s="262">
        <f>IF(AZ573=1,G573,0)</f>
        <v>0</v>
      </c>
      <c r="BB573" s="262">
        <f>IF(AZ573=2,G573,0)</f>
        <v>0</v>
      </c>
      <c r="BC573" s="262">
        <f>IF(AZ573=3,G573,0)</f>
        <v>0</v>
      </c>
      <c r="BD573" s="262">
        <f>IF(AZ573=4,G573,0)</f>
        <v>0</v>
      </c>
      <c r="BE573" s="262">
        <f>IF(AZ573=5,G573,0)</f>
        <v>0</v>
      </c>
      <c r="CA573" s="293">
        <v>1</v>
      </c>
      <c r="CB573" s="293">
        <v>1</v>
      </c>
    </row>
    <row r="574" spans="1:80" x14ac:dyDescent="0.2">
      <c r="A574" s="302"/>
      <c r="B574" s="305"/>
      <c r="C574" s="306" t="s">
        <v>816</v>
      </c>
      <c r="D574" s="307"/>
      <c r="E574" s="308">
        <v>2.5739999999999998</v>
      </c>
      <c r="F574" s="309"/>
      <c r="G574" s="310"/>
      <c r="H574" s="311"/>
      <c r="I574" s="303"/>
      <c r="J574" s="312"/>
      <c r="K574" s="303"/>
      <c r="M574" s="304" t="s">
        <v>816</v>
      </c>
      <c r="O574" s="293"/>
    </row>
    <row r="575" spans="1:80" x14ac:dyDescent="0.2">
      <c r="A575" s="302"/>
      <c r="B575" s="305"/>
      <c r="C575" s="306" t="s">
        <v>817</v>
      </c>
      <c r="D575" s="307"/>
      <c r="E575" s="308">
        <v>4.8559999999999999</v>
      </c>
      <c r="F575" s="309"/>
      <c r="G575" s="310"/>
      <c r="H575" s="311"/>
      <c r="I575" s="303"/>
      <c r="J575" s="312"/>
      <c r="K575" s="303"/>
      <c r="M575" s="304" t="s">
        <v>817</v>
      </c>
      <c r="O575" s="293"/>
    </row>
    <row r="576" spans="1:80" x14ac:dyDescent="0.2">
      <c r="A576" s="302"/>
      <c r="B576" s="305"/>
      <c r="C576" s="306" t="s">
        <v>818</v>
      </c>
      <c r="D576" s="307"/>
      <c r="E576" s="308">
        <v>1.64</v>
      </c>
      <c r="F576" s="309"/>
      <c r="G576" s="310"/>
      <c r="H576" s="311"/>
      <c r="I576" s="303"/>
      <c r="J576" s="312"/>
      <c r="K576" s="303"/>
      <c r="M576" s="304" t="s">
        <v>818</v>
      </c>
      <c r="O576" s="293"/>
    </row>
    <row r="577" spans="1:80" x14ac:dyDescent="0.2">
      <c r="A577" s="294">
        <v>140</v>
      </c>
      <c r="B577" s="295" t="s">
        <v>819</v>
      </c>
      <c r="C577" s="296" t="s">
        <v>820</v>
      </c>
      <c r="D577" s="297" t="s">
        <v>110</v>
      </c>
      <c r="E577" s="298">
        <v>1.9557</v>
      </c>
      <c r="F577" s="298">
        <v>0</v>
      </c>
      <c r="G577" s="299">
        <f>E577*F577</f>
        <v>0</v>
      </c>
      <c r="H577" s="300">
        <v>1.82E-3</v>
      </c>
      <c r="I577" s="301">
        <f>E577*H577</f>
        <v>3.5593740000000001E-3</v>
      </c>
      <c r="J577" s="300">
        <v>-1.8</v>
      </c>
      <c r="K577" s="301">
        <f>E577*J577</f>
        <v>-3.5202599999999999</v>
      </c>
      <c r="O577" s="293">
        <v>2</v>
      </c>
      <c r="AA577" s="262">
        <v>1</v>
      </c>
      <c r="AB577" s="262">
        <v>1</v>
      </c>
      <c r="AC577" s="262">
        <v>1</v>
      </c>
      <c r="AZ577" s="262">
        <v>1</v>
      </c>
      <c r="BA577" s="262">
        <f>IF(AZ577=1,G577,0)</f>
        <v>0</v>
      </c>
      <c r="BB577" s="262">
        <f>IF(AZ577=2,G577,0)</f>
        <v>0</v>
      </c>
      <c r="BC577" s="262">
        <f>IF(AZ577=3,G577,0)</f>
        <v>0</v>
      </c>
      <c r="BD577" s="262">
        <f>IF(AZ577=4,G577,0)</f>
        <v>0</v>
      </c>
      <c r="BE577" s="262">
        <f>IF(AZ577=5,G577,0)</f>
        <v>0</v>
      </c>
      <c r="CA577" s="293">
        <v>1</v>
      </c>
      <c r="CB577" s="293">
        <v>1</v>
      </c>
    </row>
    <row r="578" spans="1:80" x14ac:dyDescent="0.2">
      <c r="A578" s="302"/>
      <c r="B578" s="305"/>
      <c r="C578" s="306" t="s">
        <v>821</v>
      </c>
      <c r="D578" s="307"/>
      <c r="E578" s="308">
        <v>0.69</v>
      </c>
      <c r="F578" s="309"/>
      <c r="G578" s="310"/>
      <c r="H578" s="311"/>
      <c r="I578" s="303"/>
      <c r="J578" s="312"/>
      <c r="K578" s="303"/>
      <c r="M578" s="304" t="s">
        <v>821</v>
      </c>
      <c r="O578" s="293"/>
    </row>
    <row r="579" spans="1:80" x14ac:dyDescent="0.2">
      <c r="A579" s="302"/>
      <c r="B579" s="305"/>
      <c r="C579" s="306" t="s">
        <v>822</v>
      </c>
      <c r="D579" s="307"/>
      <c r="E579" s="308">
        <v>1.2657</v>
      </c>
      <c r="F579" s="309"/>
      <c r="G579" s="310"/>
      <c r="H579" s="311"/>
      <c r="I579" s="303"/>
      <c r="J579" s="312"/>
      <c r="K579" s="303"/>
      <c r="M579" s="304" t="s">
        <v>822</v>
      </c>
      <c r="O579" s="293"/>
    </row>
    <row r="580" spans="1:80" x14ac:dyDescent="0.2">
      <c r="A580" s="294">
        <v>141</v>
      </c>
      <c r="B580" s="295" t="s">
        <v>823</v>
      </c>
      <c r="C580" s="296" t="s">
        <v>824</v>
      </c>
      <c r="D580" s="297" t="s">
        <v>110</v>
      </c>
      <c r="E580" s="298">
        <v>8.5777999999999999</v>
      </c>
      <c r="F580" s="298">
        <v>0</v>
      </c>
      <c r="G580" s="299">
        <f>E580*F580</f>
        <v>0</v>
      </c>
      <c r="H580" s="300">
        <v>1.82E-3</v>
      </c>
      <c r="I580" s="301">
        <f>E580*H580</f>
        <v>1.5611596E-2</v>
      </c>
      <c r="J580" s="300">
        <v>-1.8</v>
      </c>
      <c r="K580" s="301">
        <f>E580*J580</f>
        <v>-15.44004</v>
      </c>
      <c r="O580" s="293">
        <v>2</v>
      </c>
      <c r="AA580" s="262">
        <v>1</v>
      </c>
      <c r="AB580" s="262">
        <v>1</v>
      </c>
      <c r="AC580" s="262">
        <v>1</v>
      </c>
      <c r="AZ580" s="262">
        <v>1</v>
      </c>
      <c r="BA580" s="262">
        <f>IF(AZ580=1,G580,0)</f>
        <v>0</v>
      </c>
      <c r="BB580" s="262">
        <f>IF(AZ580=2,G580,0)</f>
        <v>0</v>
      </c>
      <c r="BC580" s="262">
        <f>IF(AZ580=3,G580,0)</f>
        <v>0</v>
      </c>
      <c r="BD580" s="262">
        <f>IF(AZ580=4,G580,0)</f>
        <v>0</v>
      </c>
      <c r="BE580" s="262">
        <f>IF(AZ580=5,G580,0)</f>
        <v>0</v>
      </c>
      <c r="CA580" s="293">
        <v>1</v>
      </c>
      <c r="CB580" s="293">
        <v>1</v>
      </c>
    </row>
    <row r="581" spans="1:80" x14ac:dyDescent="0.2">
      <c r="A581" s="302"/>
      <c r="B581" s="305"/>
      <c r="C581" s="306" t="s">
        <v>825</v>
      </c>
      <c r="D581" s="307"/>
      <c r="E581" s="308">
        <v>1.5797000000000001</v>
      </c>
      <c r="F581" s="309"/>
      <c r="G581" s="310"/>
      <c r="H581" s="311"/>
      <c r="I581" s="303"/>
      <c r="J581" s="312"/>
      <c r="K581" s="303"/>
      <c r="M581" s="304" t="s">
        <v>825</v>
      </c>
      <c r="O581" s="293"/>
    </row>
    <row r="582" spans="1:80" x14ac:dyDescent="0.2">
      <c r="A582" s="302"/>
      <c r="B582" s="305"/>
      <c r="C582" s="306" t="s">
        <v>826</v>
      </c>
      <c r="D582" s="307"/>
      <c r="E582" s="308">
        <v>3.2982</v>
      </c>
      <c r="F582" s="309"/>
      <c r="G582" s="310"/>
      <c r="H582" s="311"/>
      <c r="I582" s="303"/>
      <c r="J582" s="312"/>
      <c r="K582" s="303"/>
      <c r="M582" s="304" t="s">
        <v>826</v>
      </c>
      <c r="O582" s="293"/>
    </row>
    <row r="583" spans="1:80" x14ac:dyDescent="0.2">
      <c r="A583" s="302"/>
      <c r="B583" s="305"/>
      <c r="C583" s="306" t="s">
        <v>827</v>
      </c>
      <c r="D583" s="307"/>
      <c r="E583" s="308">
        <v>1.08</v>
      </c>
      <c r="F583" s="309"/>
      <c r="G583" s="310"/>
      <c r="H583" s="311"/>
      <c r="I583" s="303"/>
      <c r="J583" s="312"/>
      <c r="K583" s="303"/>
      <c r="M583" s="304" t="s">
        <v>827</v>
      </c>
      <c r="O583" s="293"/>
    </row>
    <row r="584" spans="1:80" x14ac:dyDescent="0.2">
      <c r="A584" s="302"/>
      <c r="B584" s="305"/>
      <c r="C584" s="306" t="s">
        <v>828</v>
      </c>
      <c r="D584" s="307"/>
      <c r="E584" s="308">
        <v>0.90900000000000003</v>
      </c>
      <c r="F584" s="309"/>
      <c r="G584" s="310"/>
      <c r="H584" s="311"/>
      <c r="I584" s="303"/>
      <c r="J584" s="312"/>
      <c r="K584" s="303"/>
      <c r="M584" s="304" t="s">
        <v>828</v>
      </c>
      <c r="O584" s="293"/>
    </row>
    <row r="585" spans="1:80" x14ac:dyDescent="0.2">
      <c r="A585" s="302"/>
      <c r="B585" s="305"/>
      <c r="C585" s="306" t="s">
        <v>829</v>
      </c>
      <c r="D585" s="307"/>
      <c r="E585" s="308">
        <v>0.82809999999999995</v>
      </c>
      <c r="F585" s="309"/>
      <c r="G585" s="310"/>
      <c r="H585" s="311"/>
      <c r="I585" s="303"/>
      <c r="J585" s="312"/>
      <c r="K585" s="303"/>
      <c r="M585" s="304" t="s">
        <v>829</v>
      </c>
      <c r="O585" s="293"/>
    </row>
    <row r="586" spans="1:80" x14ac:dyDescent="0.2">
      <c r="A586" s="302"/>
      <c r="B586" s="305"/>
      <c r="C586" s="306" t="s">
        <v>830</v>
      </c>
      <c r="D586" s="307"/>
      <c r="E586" s="308">
        <v>0.88270000000000004</v>
      </c>
      <c r="F586" s="309"/>
      <c r="G586" s="310"/>
      <c r="H586" s="311"/>
      <c r="I586" s="303"/>
      <c r="J586" s="312"/>
      <c r="K586" s="303"/>
      <c r="M586" s="304" t="s">
        <v>830</v>
      </c>
      <c r="O586" s="293"/>
    </row>
    <row r="587" spans="1:80" x14ac:dyDescent="0.2">
      <c r="A587" s="294">
        <v>142</v>
      </c>
      <c r="B587" s="295" t="s">
        <v>831</v>
      </c>
      <c r="C587" s="296" t="s">
        <v>832</v>
      </c>
      <c r="D587" s="297" t="s">
        <v>211</v>
      </c>
      <c r="E587" s="298">
        <v>4</v>
      </c>
      <c r="F587" s="298">
        <v>0</v>
      </c>
      <c r="G587" s="299">
        <f>E587*F587</f>
        <v>0</v>
      </c>
      <c r="H587" s="300">
        <v>1.33E-3</v>
      </c>
      <c r="I587" s="301">
        <f>E587*H587</f>
        <v>5.3200000000000001E-3</v>
      </c>
      <c r="J587" s="300">
        <v>-0.33</v>
      </c>
      <c r="K587" s="301">
        <f>E587*J587</f>
        <v>-1.32</v>
      </c>
      <c r="O587" s="293">
        <v>2</v>
      </c>
      <c r="AA587" s="262">
        <v>1</v>
      </c>
      <c r="AB587" s="262">
        <v>1</v>
      </c>
      <c r="AC587" s="262">
        <v>1</v>
      </c>
      <c r="AZ587" s="262">
        <v>1</v>
      </c>
      <c r="BA587" s="262">
        <f>IF(AZ587=1,G587,0)</f>
        <v>0</v>
      </c>
      <c r="BB587" s="262">
        <f>IF(AZ587=2,G587,0)</f>
        <v>0</v>
      </c>
      <c r="BC587" s="262">
        <f>IF(AZ587=3,G587,0)</f>
        <v>0</v>
      </c>
      <c r="BD587" s="262">
        <f>IF(AZ587=4,G587,0)</f>
        <v>0</v>
      </c>
      <c r="BE587" s="262">
        <f>IF(AZ587=5,G587,0)</f>
        <v>0</v>
      </c>
      <c r="CA587" s="293">
        <v>1</v>
      </c>
      <c r="CB587" s="293">
        <v>1</v>
      </c>
    </row>
    <row r="588" spans="1:80" x14ac:dyDescent="0.2">
      <c r="A588" s="302"/>
      <c r="B588" s="305"/>
      <c r="C588" s="306" t="s">
        <v>833</v>
      </c>
      <c r="D588" s="307"/>
      <c r="E588" s="308">
        <v>4</v>
      </c>
      <c r="F588" s="309"/>
      <c r="G588" s="310"/>
      <c r="H588" s="311"/>
      <c r="I588" s="303"/>
      <c r="J588" s="312"/>
      <c r="K588" s="303"/>
      <c r="M588" s="304" t="s">
        <v>833</v>
      </c>
      <c r="O588" s="293"/>
    </row>
    <row r="589" spans="1:80" x14ac:dyDescent="0.2">
      <c r="A589" s="294">
        <v>143</v>
      </c>
      <c r="B589" s="295" t="s">
        <v>834</v>
      </c>
      <c r="C589" s="296" t="s">
        <v>835</v>
      </c>
      <c r="D589" s="297" t="s">
        <v>211</v>
      </c>
      <c r="E589" s="298">
        <v>11</v>
      </c>
      <c r="F589" s="298">
        <v>0</v>
      </c>
      <c r="G589" s="299">
        <f>E589*F589</f>
        <v>0</v>
      </c>
      <c r="H589" s="300">
        <v>4.8999999999999998E-4</v>
      </c>
      <c r="I589" s="301">
        <f>E589*H589</f>
        <v>5.3899999999999998E-3</v>
      </c>
      <c r="J589" s="300">
        <v>-3.1E-2</v>
      </c>
      <c r="K589" s="301">
        <f>E589*J589</f>
        <v>-0.34099999999999997</v>
      </c>
      <c r="O589" s="293">
        <v>2</v>
      </c>
      <c r="AA589" s="262">
        <v>1</v>
      </c>
      <c r="AB589" s="262">
        <v>1</v>
      </c>
      <c r="AC589" s="262">
        <v>1</v>
      </c>
      <c r="AZ589" s="262">
        <v>1</v>
      </c>
      <c r="BA589" s="262">
        <f>IF(AZ589=1,G589,0)</f>
        <v>0</v>
      </c>
      <c r="BB589" s="262">
        <f>IF(AZ589=2,G589,0)</f>
        <v>0</v>
      </c>
      <c r="BC589" s="262">
        <f>IF(AZ589=3,G589,0)</f>
        <v>0</v>
      </c>
      <c r="BD589" s="262">
        <f>IF(AZ589=4,G589,0)</f>
        <v>0</v>
      </c>
      <c r="BE589" s="262">
        <f>IF(AZ589=5,G589,0)</f>
        <v>0</v>
      </c>
      <c r="CA589" s="293">
        <v>1</v>
      </c>
      <c r="CB589" s="293">
        <v>1</v>
      </c>
    </row>
    <row r="590" spans="1:80" x14ac:dyDescent="0.2">
      <c r="A590" s="302"/>
      <c r="B590" s="305"/>
      <c r="C590" s="306" t="s">
        <v>836</v>
      </c>
      <c r="D590" s="307"/>
      <c r="E590" s="308">
        <v>1</v>
      </c>
      <c r="F590" s="309"/>
      <c r="G590" s="310"/>
      <c r="H590" s="311"/>
      <c r="I590" s="303"/>
      <c r="J590" s="312"/>
      <c r="K590" s="303"/>
      <c r="M590" s="304" t="s">
        <v>836</v>
      </c>
      <c r="O590" s="293"/>
    </row>
    <row r="591" spans="1:80" x14ac:dyDescent="0.2">
      <c r="A591" s="302"/>
      <c r="B591" s="305"/>
      <c r="C591" s="306" t="s">
        <v>837</v>
      </c>
      <c r="D591" s="307"/>
      <c r="E591" s="308">
        <v>2</v>
      </c>
      <c r="F591" s="309"/>
      <c r="G591" s="310"/>
      <c r="H591" s="311"/>
      <c r="I591" s="303"/>
      <c r="J591" s="312"/>
      <c r="K591" s="303"/>
      <c r="M591" s="304" t="s">
        <v>837</v>
      </c>
      <c r="O591" s="293"/>
    </row>
    <row r="592" spans="1:80" x14ac:dyDescent="0.2">
      <c r="A592" s="302"/>
      <c r="B592" s="305"/>
      <c r="C592" s="306" t="s">
        <v>838</v>
      </c>
      <c r="D592" s="307"/>
      <c r="E592" s="308">
        <v>8</v>
      </c>
      <c r="F592" s="309"/>
      <c r="G592" s="310"/>
      <c r="H592" s="311"/>
      <c r="I592" s="303"/>
      <c r="J592" s="312"/>
      <c r="K592" s="303"/>
      <c r="M592" s="304" t="s">
        <v>838</v>
      </c>
      <c r="O592" s="293"/>
    </row>
    <row r="593" spans="1:80" x14ac:dyDescent="0.2">
      <c r="A593" s="294">
        <v>144</v>
      </c>
      <c r="B593" s="295" t="s">
        <v>839</v>
      </c>
      <c r="C593" s="296" t="s">
        <v>840</v>
      </c>
      <c r="D593" s="297" t="s">
        <v>181</v>
      </c>
      <c r="E593" s="298">
        <v>18.100000000000001</v>
      </c>
      <c r="F593" s="298">
        <v>0</v>
      </c>
      <c r="G593" s="299">
        <f>E593*F593</f>
        <v>0</v>
      </c>
      <c r="H593" s="300">
        <v>0</v>
      </c>
      <c r="I593" s="301">
        <f>E593*H593</f>
        <v>0</v>
      </c>
      <c r="J593" s="300">
        <v>-4.2000000000000003E-2</v>
      </c>
      <c r="K593" s="301">
        <f>E593*J593</f>
        <v>-0.7602000000000001</v>
      </c>
      <c r="O593" s="293">
        <v>2</v>
      </c>
      <c r="AA593" s="262">
        <v>1</v>
      </c>
      <c r="AB593" s="262">
        <v>1</v>
      </c>
      <c r="AC593" s="262">
        <v>1</v>
      </c>
      <c r="AZ593" s="262">
        <v>1</v>
      </c>
      <c r="BA593" s="262">
        <f>IF(AZ593=1,G593,0)</f>
        <v>0</v>
      </c>
      <c r="BB593" s="262">
        <f>IF(AZ593=2,G593,0)</f>
        <v>0</v>
      </c>
      <c r="BC593" s="262">
        <f>IF(AZ593=3,G593,0)</f>
        <v>0</v>
      </c>
      <c r="BD593" s="262">
        <f>IF(AZ593=4,G593,0)</f>
        <v>0</v>
      </c>
      <c r="BE593" s="262">
        <f>IF(AZ593=5,G593,0)</f>
        <v>0</v>
      </c>
      <c r="CA593" s="293">
        <v>1</v>
      </c>
      <c r="CB593" s="293">
        <v>1</v>
      </c>
    </row>
    <row r="594" spans="1:80" x14ac:dyDescent="0.2">
      <c r="A594" s="302"/>
      <c r="B594" s="305"/>
      <c r="C594" s="306" t="s">
        <v>841</v>
      </c>
      <c r="D594" s="307"/>
      <c r="E594" s="308">
        <v>9.1999999999999993</v>
      </c>
      <c r="F594" s="309"/>
      <c r="G594" s="310"/>
      <c r="H594" s="311"/>
      <c r="I594" s="303"/>
      <c r="J594" s="312"/>
      <c r="K594" s="303"/>
      <c r="M594" s="304" t="s">
        <v>841</v>
      </c>
      <c r="O594" s="293"/>
    </row>
    <row r="595" spans="1:80" x14ac:dyDescent="0.2">
      <c r="A595" s="302"/>
      <c r="B595" s="305"/>
      <c r="C595" s="306" t="s">
        <v>842</v>
      </c>
      <c r="D595" s="307"/>
      <c r="E595" s="308">
        <v>4.5999999999999996</v>
      </c>
      <c r="F595" s="309"/>
      <c r="G595" s="310"/>
      <c r="H595" s="311"/>
      <c r="I595" s="303"/>
      <c r="J595" s="312"/>
      <c r="K595" s="303"/>
      <c r="M595" s="304" t="s">
        <v>842</v>
      </c>
      <c r="O595" s="293"/>
    </row>
    <row r="596" spans="1:80" x14ac:dyDescent="0.2">
      <c r="A596" s="302"/>
      <c r="B596" s="305"/>
      <c r="C596" s="306" t="s">
        <v>843</v>
      </c>
      <c r="D596" s="307"/>
      <c r="E596" s="308">
        <v>4.3</v>
      </c>
      <c r="F596" s="309"/>
      <c r="G596" s="310"/>
      <c r="H596" s="311"/>
      <c r="I596" s="303"/>
      <c r="J596" s="312"/>
      <c r="K596" s="303"/>
      <c r="M596" s="304" t="s">
        <v>843</v>
      </c>
      <c r="O596" s="293"/>
    </row>
    <row r="597" spans="1:80" x14ac:dyDescent="0.2">
      <c r="A597" s="294">
        <v>145</v>
      </c>
      <c r="B597" s="295" t="s">
        <v>844</v>
      </c>
      <c r="C597" s="296" t="s">
        <v>845</v>
      </c>
      <c r="D597" s="297" t="s">
        <v>181</v>
      </c>
      <c r="E597" s="298">
        <v>30.75</v>
      </c>
      <c r="F597" s="298">
        <v>0</v>
      </c>
      <c r="G597" s="299">
        <f>E597*F597</f>
        <v>0</v>
      </c>
      <c r="H597" s="300">
        <v>0</v>
      </c>
      <c r="I597" s="301">
        <f>E597*H597</f>
        <v>0</v>
      </c>
      <c r="J597" s="300">
        <v>-6.5000000000000002E-2</v>
      </c>
      <c r="K597" s="301">
        <f>E597*J597</f>
        <v>-1.99875</v>
      </c>
      <c r="O597" s="293">
        <v>2</v>
      </c>
      <c r="AA597" s="262">
        <v>1</v>
      </c>
      <c r="AB597" s="262">
        <v>1</v>
      </c>
      <c r="AC597" s="262">
        <v>1</v>
      </c>
      <c r="AZ597" s="262">
        <v>1</v>
      </c>
      <c r="BA597" s="262">
        <f>IF(AZ597=1,G597,0)</f>
        <v>0</v>
      </c>
      <c r="BB597" s="262">
        <f>IF(AZ597=2,G597,0)</f>
        <v>0</v>
      </c>
      <c r="BC597" s="262">
        <f>IF(AZ597=3,G597,0)</f>
        <v>0</v>
      </c>
      <c r="BD597" s="262">
        <f>IF(AZ597=4,G597,0)</f>
        <v>0</v>
      </c>
      <c r="BE597" s="262">
        <f>IF(AZ597=5,G597,0)</f>
        <v>0</v>
      </c>
      <c r="CA597" s="293">
        <v>1</v>
      </c>
      <c r="CB597" s="293">
        <v>1</v>
      </c>
    </row>
    <row r="598" spans="1:80" ht="22.5" x14ac:dyDescent="0.2">
      <c r="A598" s="302"/>
      <c r="B598" s="305"/>
      <c r="C598" s="306" t="s">
        <v>846</v>
      </c>
      <c r="D598" s="307"/>
      <c r="E598" s="308">
        <v>24.25</v>
      </c>
      <c r="F598" s="309"/>
      <c r="G598" s="310"/>
      <c r="H598" s="311"/>
      <c r="I598" s="303"/>
      <c r="J598" s="312"/>
      <c r="K598" s="303"/>
      <c r="M598" s="304" t="s">
        <v>846</v>
      </c>
      <c r="O598" s="293"/>
    </row>
    <row r="599" spans="1:80" x14ac:dyDescent="0.2">
      <c r="A599" s="302"/>
      <c r="B599" s="305"/>
      <c r="C599" s="306" t="s">
        <v>847</v>
      </c>
      <c r="D599" s="307"/>
      <c r="E599" s="308">
        <v>2.4</v>
      </c>
      <c r="F599" s="309"/>
      <c r="G599" s="310"/>
      <c r="H599" s="311"/>
      <c r="I599" s="303"/>
      <c r="J599" s="312"/>
      <c r="K599" s="303"/>
      <c r="M599" s="304" t="s">
        <v>847</v>
      </c>
      <c r="O599" s="293"/>
    </row>
    <row r="600" spans="1:80" x14ac:dyDescent="0.2">
      <c r="A600" s="302"/>
      <c r="B600" s="305"/>
      <c r="C600" s="306" t="s">
        <v>848</v>
      </c>
      <c r="D600" s="307"/>
      <c r="E600" s="308">
        <v>1.2</v>
      </c>
      <c r="F600" s="309"/>
      <c r="G600" s="310"/>
      <c r="H600" s="311"/>
      <c r="I600" s="303"/>
      <c r="J600" s="312"/>
      <c r="K600" s="303"/>
      <c r="M600" s="304" t="s">
        <v>848</v>
      </c>
      <c r="O600" s="293"/>
    </row>
    <row r="601" spans="1:80" x14ac:dyDescent="0.2">
      <c r="A601" s="302"/>
      <c r="B601" s="305"/>
      <c r="C601" s="306" t="s">
        <v>849</v>
      </c>
      <c r="D601" s="307"/>
      <c r="E601" s="308">
        <v>1.2</v>
      </c>
      <c r="F601" s="309"/>
      <c r="G601" s="310"/>
      <c r="H601" s="311"/>
      <c r="I601" s="303"/>
      <c r="J601" s="312"/>
      <c r="K601" s="303"/>
      <c r="M601" s="304" t="s">
        <v>849</v>
      </c>
      <c r="O601" s="293"/>
    </row>
    <row r="602" spans="1:80" x14ac:dyDescent="0.2">
      <c r="A602" s="302"/>
      <c r="B602" s="305"/>
      <c r="C602" s="306" t="s">
        <v>850</v>
      </c>
      <c r="D602" s="307"/>
      <c r="E602" s="308">
        <v>1.7</v>
      </c>
      <c r="F602" s="309"/>
      <c r="G602" s="310"/>
      <c r="H602" s="311"/>
      <c r="I602" s="303"/>
      <c r="J602" s="312"/>
      <c r="K602" s="303"/>
      <c r="M602" s="304" t="s">
        <v>850</v>
      </c>
      <c r="O602" s="293"/>
    </row>
    <row r="603" spans="1:80" x14ac:dyDescent="0.2">
      <c r="A603" s="294">
        <v>146</v>
      </c>
      <c r="B603" s="295" t="s">
        <v>851</v>
      </c>
      <c r="C603" s="296" t="s">
        <v>852</v>
      </c>
      <c r="D603" s="297" t="s">
        <v>181</v>
      </c>
      <c r="E603" s="298">
        <v>16.100000000000001</v>
      </c>
      <c r="F603" s="298">
        <v>0</v>
      </c>
      <c r="G603" s="299">
        <f>E603*F603</f>
        <v>0</v>
      </c>
      <c r="H603" s="300">
        <v>0</v>
      </c>
      <c r="I603" s="301">
        <f>E603*H603</f>
        <v>0</v>
      </c>
      <c r="J603" s="300">
        <v>-9.7000000000000003E-2</v>
      </c>
      <c r="K603" s="301">
        <f>E603*J603</f>
        <v>-1.5617000000000001</v>
      </c>
      <c r="O603" s="293">
        <v>2</v>
      </c>
      <c r="AA603" s="262">
        <v>1</v>
      </c>
      <c r="AB603" s="262">
        <v>1</v>
      </c>
      <c r="AC603" s="262">
        <v>1</v>
      </c>
      <c r="AZ603" s="262">
        <v>1</v>
      </c>
      <c r="BA603" s="262">
        <f>IF(AZ603=1,G603,0)</f>
        <v>0</v>
      </c>
      <c r="BB603" s="262">
        <f>IF(AZ603=2,G603,0)</f>
        <v>0</v>
      </c>
      <c r="BC603" s="262">
        <f>IF(AZ603=3,G603,0)</f>
        <v>0</v>
      </c>
      <c r="BD603" s="262">
        <f>IF(AZ603=4,G603,0)</f>
        <v>0</v>
      </c>
      <c r="BE603" s="262">
        <f>IF(AZ603=5,G603,0)</f>
        <v>0</v>
      </c>
      <c r="CA603" s="293">
        <v>1</v>
      </c>
      <c r="CB603" s="293">
        <v>1</v>
      </c>
    </row>
    <row r="604" spans="1:80" x14ac:dyDescent="0.2">
      <c r="A604" s="302"/>
      <c r="B604" s="305"/>
      <c r="C604" s="306" t="s">
        <v>853</v>
      </c>
      <c r="D604" s="307"/>
      <c r="E604" s="308">
        <v>1.3</v>
      </c>
      <c r="F604" s="309"/>
      <c r="G604" s="310"/>
      <c r="H604" s="311"/>
      <c r="I604" s="303"/>
      <c r="J604" s="312"/>
      <c r="K604" s="303"/>
      <c r="M604" s="304" t="s">
        <v>853</v>
      </c>
      <c r="O604" s="293"/>
    </row>
    <row r="605" spans="1:80" x14ac:dyDescent="0.2">
      <c r="A605" s="302"/>
      <c r="B605" s="305"/>
      <c r="C605" s="306" t="s">
        <v>854</v>
      </c>
      <c r="D605" s="307"/>
      <c r="E605" s="308">
        <v>3.6</v>
      </c>
      <c r="F605" s="309"/>
      <c r="G605" s="310"/>
      <c r="H605" s="311"/>
      <c r="I605" s="303"/>
      <c r="J605" s="312"/>
      <c r="K605" s="303"/>
      <c r="M605" s="304" t="s">
        <v>854</v>
      </c>
      <c r="O605" s="293"/>
    </row>
    <row r="606" spans="1:80" x14ac:dyDescent="0.2">
      <c r="A606" s="302"/>
      <c r="B606" s="305"/>
      <c r="C606" s="306" t="s">
        <v>855</v>
      </c>
      <c r="D606" s="307"/>
      <c r="E606" s="308">
        <v>5</v>
      </c>
      <c r="F606" s="309"/>
      <c r="G606" s="310"/>
      <c r="H606" s="311"/>
      <c r="I606" s="303"/>
      <c r="J606" s="312"/>
      <c r="K606" s="303"/>
      <c r="M606" s="304" t="s">
        <v>855</v>
      </c>
      <c r="O606" s="293"/>
    </row>
    <row r="607" spans="1:80" x14ac:dyDescent="0.2">
      <c r="A607" s="302"/>
      <c r="B607" s="305"/>
      <c r="C607" s="306" t="s">
        <v>856</v>
      </c>
      <c r="D607" s="307"/>
      <c r="E607" s="308">
        <v>6.2</v>
      </c>
      <c r="F607" s="309"/>
      <c r="G607" s="310"/>
      <c r="H607" s="311"/>
      <c r="I607" s="303"/>
      <c r="J607" s="312"/>
      <c r="K607" s="303"/>
      <c r="M607" s="304" t="s">
        <v>856</v>
      </c>
      <c r="O607" s="293"/>
    </row>
    <row r="608" spans="1:80" x14ac:dyDescent="0.2">
      <c r="A608" s="294">
        <v>147</v>
      </c>
      <c r="B608" s="295" t="s">
        <v>857</v>
      </c>
      <c r="C608" s="296" t="s">
        <v>858</v>
      </c>
      <c r="D608" s="297" t="s">
        <v>181</v>
      </c>
      <c r="E608" s="298">
        <v>11.5</v>
      </c>
      <c r="F608" s="298">
        <v>0</v>
      </c>
      <c r="G608" s="299">
        <f>E608*F608</f>
        <v>0</v>
      </c>
      <c r="H608" s="300">
        <v>0</v>
      </c>
      <c r="I608" s="301">
        <f>E608*H608</f>
        <v>0</v>
      </c>
      <c r="J608" s="300">
        <v>-0.129</v>
      </c>
      <c r="K608" s="301">
        <f>E608*J608</f>
        <v>-1.4835</v>
      </c>
      <c r="O608" s="293">
        <v>2</v>
      </c>
      <c r="AA608" s="262">
        <v>1</v>
      </c>
      <c r="AB608" s="262">
        <v>1</v>
      </c>
      <c r="AC608" s="262">
        <v>1</v>
      </c>
      <c r="AZ608" s="262">
        <v>1</v>
      </c>
      <c r="BA608" s="262">
        <f>IF(AZ608=1,G608,0)</f>
        <v>0</v>
      </c>
      <c r="BB608" s="262">
        <f>IF(AZ608=2,G608,0)</f>
        <v>0</v>
      </c>
      <c r="BC608" s="262">
        <f>IF(AZ608=3,G608,0)</f>
        <v>0</v>
      </c>
      <c r="BD608" s="262">
        <f>IF(AZ608=4,G608,0)</f>
        <v>0</v>
      </c>
      <c r="BE608" s="262">
        <f>IF(AZ608=5,G608,0)</f>
        <v>0</v>
      </c>
      <c r="CA608" s="293">
        <v>1</v>
      </c>
      <c r="CB608" s="293">
        <v>1</v>
      </c>
    </row>
    <row r="609" spans="1:80" x14ac:dyDescent="0.2">
      <c r="A609" s="302"/>
      <c r="B609" s="305"/>
      <c r="C609" s="306" t="s">
        <v>859</v>
      </c>
      <c r="D609" s="307"/>
      <c r="E609" s="308">
        <v>4.9000000000000004</v>
      </c>
      <c r="F609" s="309"/>
      <c r="G609" s="310"/>
      <c r="H609" s="311"/>
      <c r="I609" s="303"/>
      <c r="J609" s="312"/>
      <c r="K609" s="303"/>
      <c r="M609" s="304" t="s">
        <v>859</v>
      </c>
      <c r="O609" s="293"/>
    </row>
    <row r="610" spans="1:80" x14ac:dyDescent="0.2">
      <c r="A610" s="302"/>
      <c r="B610" s="305"/>
      <c r="C610" s="306" t="s">
        <v>860</v>
      </c>
      <c r="D610" s="307"/>
      <c r="E610" s="308">
        <v>2.8</v>
      </c>
      <c r="F610" s="309"/>
      <c r="G610" s="310"/>
      <c r="H610" s="311"/>
      <c r="I610" s="303"/>
      <c r="J610" s="312"/>
      <c r="K610" s="303"/>
      <c r="M610" s="304" t="s">
        <v>860</v>
      </c>
      <c r="O610" s="293"/>
    </row>
    <row r="611" spans="1:80" x14ac:dyDescent="0.2">
      <c r="A611" s="302"/>
      <c r="B611" s="305"/>
      <c r="C611" s="306" t="s">
        <v>861</v>
      </c>
      <c r="D611" s="307"/>
      <c r="E611" s="308">
        <v>3.8</v>
      </c>
      <c r="F611" s="309"/>
      <c r="G611" s="310"/>
      <c r="H611" s="311"/>
      <c r="I611" s="303"/>
      <c r="J611" s="312"/>
      <c r="K611" s="303"/>
      <c r="M611" s="304" t="s">
        <v>861</v>
      </c>
      <c r="O611" s="293"/>
    </row>
    <row r="612" spans="1:80" x14ac:dyDescent="0.2">
      <c r="A612" s="294">
        <v>148</v>
      </c>
      <c r="B612" s="295" t="s">
        <v>862</v>
      </c>
      <c r="C612" s="296" t="s">
        <v>863</v>
      </c>
      <c r="D612" s="297" t="s">
        <v>181</v>
      </c>
      <c r="E612" s="298">
        <v>31.5</v>
      </c>
      <c r="F612" s="298">
        <v>0</v>
      </c>
      <c r="G612" s="299">
        <f>E612*F612</f>
        <v>0</v>
      </c>
      <c r="H612" s="300">
        <v>1.8069999999999999E-2</v>
      </c>
      <c r="I612" s="301">
        <f>E612*H612</f>
        <v>0.56920499999999996</v>
      </c>
      <c r="J612" s="300">
        <v>0</v>
      </c>
      <c r="K612" s="301">
        <f>E612*J612</f>
        <v>0</v>
      </c>
      <c r="O612" s="293">
        <v>2</v>
      </c>
      <c r="AA612" s="262">
        <v>1</v>
      </c>
      <c r="AB612" s="262">
        <v>1</v>
      </c>
      <c r="AC612" s="262">
        <v>1</v>
      </c>
      <c r="AZ612" s="262">
        <v>1</v>
      </c>
      <c r="BA612" s="262">
        <f>IF(AZ612=1,G612,0)</f>
        <v>0</v>
      </c>
      <c r="BB612" s="262">
        <f>IF(AZ612=2,G612,0)</f>
        <v>0</v>
      </c>
      <c r="BC612" s="262">
        <f>IF(AZ612=3,G612,0)</f>
        <v>0</v>
      </c>
      <c r="BD612" s="262">
        <f>IF(AZ612=4,G612,0)</f>
        <v>0</v>
      </c>
      <c r="BE612" s="262">
        <f>IF(AZ612=5,G612,0)</f>
        <v>0</v>
      </c>
      <c r="CA612" s="293">
        <v>1</v>
      </c>
      <c r="CB612" s="293">
        <v>1</v>
      </c>
    </row>
    <row r="613" spans="1:80" x14ac:dyDescent="0.2">
      <c r="A613" s="302"/>
      <c r="B613" s="305"/>
      <c r="C613" s="306" t="s">
        <v>864</v>
      </c>
      <c r="D613" s="307"/>
      <c r="E613" s="308">
        <v>7.5</v>
      </c>
      <c r="F613" s="309"/>
      <c r="G613" s="310"/>
      <c r="H613" s="311"/>
      <c r="I613" s="303"/>
      <c r="J613" s="312"/>
      <c r="K613" s="303"/>
      <c r="M613" s="304" t="s">
        <v>864</v>
      </c>
      <c r="O613" s="293"/>
    </row>
    <row r="614" spans="1:80" x14ac:dyDescent="0.2">
      <c r="A614" s="302"/>
      <c r="B614" s="305"/>
      <c r="C614" s="306" t="s">
        <v>865</v>
      </c>
      <c r="D614" s="307"/>
      <c r="E614" s="308">
        <v>24</v>
      </c>
      <c r="F614" s="309"/>
      <c r="G614" s="310"/>
      <c r="H614" s="311"/>
      <c r="I614" s="303"/>
      <c r="J614" s="312"/>
      <c r="K614" s="303"/>
      <c r="M614" s="304" t="s">
        <v>865</v>
      </c>
      <c r="O614" s="293"/>
    </row>
    <row r="615" spans="1:80" x14ac:dyDescent="0.2">
      <c r="A615" s="294">
        <v>149</v>
      </c>
      <c r="B615" s="295" t="s">
        <v>866</v>
      </c>
      <c r="C615" s="296" t="s">
        <v>867</v>
      </c>
      <c r="D615" s="297" t="s">
        <v>106</v>
      </c>
      <c r="E615" s="298">
        <v>92.6</v>
      </c>
      <c r="F615" s="298">
        <v>0</v>
      </c>
      <c r="G615" s="299">
        <f>E615*F615</f>
        <v>0</v>
      </c>
      <c r="H615" s="300">
        <v>0</v>
      </c>
      <c r="I615" s="301">
        <f>E615*H615</f>
        <v>0</v>
      </c>
      <c r="J615" s="300">
        <v>-0.05</v>
      </c>
      <c r="K615" s="301">
        <f>E615*J615</f>
        <v>-4.63</v>
      </c>
      <c r="O615" s="293">
        <v>2</v>
      </c>
      <c r="AA615" s="262">
        <v>1</v>
      </c>
      <c r="AB615" s="262">
        <v>1</v>
      </c>
      <c r="AC615" s="262">
        <v>1</v>
      </c>
      <c r="AZ615" s="262">
        <v>1</v>
      </c>
      <c r="BA615" s="262">
        <f>IF(AZ615=1,G615,0)</f>
        <v>0</v>
      </c>
      <c r="BB615" s="262">
        <f>IF(AZ615=2,G615,0)</f>
        <v>0</v>
      </c>
      <c r="BC615" s="262">
        <f>IF(AZ615=3,G615,0)</f>
        <v>0</v>
      </c>
      <c r="BD615" s="262">
        <f>IF(AZ615=4,G615,0)</f>
        <v>0</v>
      </c>
      <c r="BE615" s="262">
        <f>IF(AZ615=5,G615,0)</f>
        <v>0</v>
      </c>
      <c r="CA615" s="293">
        <v>1</v>
      </c>
      <c r="CB615" s="293">
        <v>1</v>
      </c>
    </row>
    <row r="616" spans="1:80" x14ac:dyDescent="0.2">
      <c r="A616" s="302"/>
      <c r="B616" s="305"/>
      <c r="C616" s="306" t="s">
        <v>868</v>
      </c>
      <c r="D616" s="307"/>
      <c r="E616" s="308">
        <v>92.6</v>
      </c>
      <c r="F616" s="309"/>
      <c r="G616" s="310"/>
      <c r="H616" s="311"/>
      <c r="I616" s="303"/>
      <c r="J616" s="312"/>
      <c r="K616" s="303"/>
      <c r="M616" s="304" t="s">
        <v>868</v>
      </c>
      <c r="O616" s="293"/>
    </row>
    <row r="617" spans="1:80" x14ac:dyDescent="0.2">
      <c r="A617" s="294">
        <v>150</v>
      </c>
      <c r="B617" s="295" t="s">
        <v>869</v>
      </c>
      <c r="C617" s="296" t="s">
        <v>870</v>
      </c>
      <c r="D617" s="297" t="s">
        <v>106</v>
      </c>
      <c r="E617" s="298">
        <v>254.8</v>
      </c>
      <c r="F617" s="298">
        <v>0</v>
      </c>
      <c r="G617" s="299">
        <f>E617*F617</f>
        <v>0</v>
      </c>
      <c r="H617" s="300">
        <v>0</v>
      </c>
      <c r="I617" s="301">
        <f>E617*H617</f>
        <v>0</v>
      </c>
      <c r="J617" s="300">
        <v>-0.05</v>
      </c>
      <c r="K617" s="301">
        <f>E617*J617</f>
        <v>-12.740000000000002</v>
      </c>
      <c r="O617" s="293">
        <v>2</v>
      </c>
      <c r="AA617" s="262">
        <v>1</v>
      </c>
      <c r="AB617" s="262">
        <v>1</v>
      </c>
      <c r="AC617" s="262">
        <v>1</v>
      </c>
      <c r="AZ617" s="262">
        <v>1</v>
      </c>
      <c r="BA617" s="262">
        <f>IF(AZ617=1,G617,0)</f>
        <v>0</v>
      </c>
      <c r="BB617" s="262">
        <f>IF(AZ617=2,G617,0)</f>
        <v>0</v>
      </c>
      <c r="BC617" s="262">
        <f>IF(AZ617=3,G617,0)</f>
        <v>0</v>
      </c>
      <c r="BD617" s="262">
        <f>IF(AZ617=4,G617,0)</f>
        <v>0</v>
      </c>
      <c r="BE617" s="262">
        <f>IF(AZ617=5,G617,0)</f>
        <v>0</v>
      </c>
      <c r="CA617" s="293">
        <v>1</v>
      </c>
      <c r="CB617" s="293">
        <v>1</v>
      </c>
    </row>
    <row r="618" spans="1:80" x14ac:dyDescent="0.2">
      <c r="A618" s="302"/>
      <c r="B618" s="305"/>
      <c r="C618" s="306" t="s">
        <v>871</v>
      </c>
      <c r="D618" s="307"/>
      <c r="E618" s="308">
        <v>91.6</v>
      </c>
      <c r="F618" s="309"/>
      <c r="G618" s="310"/>
      <c r="H618" s="311"/>
      <c r="I618" s="303"/>
      <c r="J618" s="312"/>
      <c r="K618" s="303"/>
      <c r="M618" s="304" t="s">
        <v>871</v>
      </c>
      <c r="O618" s="293"/>
    </row>
    <row r="619" spans="1:80" x14ac:dyDescent="0.2">
      <c r="A619" s="302"/>
      <c r="B619" s="305"/>
      <c r="C619" s="306" t="s">
        <v>872</v>
      </c>
      <c r="D619" s="307"/>
      <c r="E619" s="308">
        <v>88.2</v>
      </c>
      <c r="F619" s="309"/>
      <c r="G619" s="310"/>
      <c r="H619" s="311"/>
      <c r="I619" s="303"/>
      <c r="J619" s="312"/>
      <c r="K619" s="303"/>
      <c r="M619" s="304" t="s">
        <v>872</v>
      </c>
      <c r="O619" s="293"/>
    </row>
    <row r="620" spans="1:80" ht="22.5" x14ac:dyDescent="0.2">
      <c r="A620" s="302"/>
      <c r="B620" s="305"/>
      <c r="C620" s="306" t="s">
        <v>873</v>
      </c>
      <c r="D620" s="307"/>
      <c r="E620" s="308">
        <v>75</v>
      </c>
      <c r="F620" s="309"/>
      <c r="G620" s="310"/>
      <c r="H620" s="311"/>
      <c r="I620" s="303"/>
      <c r="J620" s="312"/>
      <c r="K620" s="303"/>
      <c r="M620" s="304" t="s">
        <v>873</v>
      </c>
      <c r="O620" s="293"/>
    </row>
    <row r="621" spans="1:80" x14ac:dyDescent="0.2">
      <c r="A621" s="294">
        <v>151</v>
      </c>
      <c r="B621" s="295" t="s">
        <v>874</v>
      </c>
      <c r="C621" s="296" t="s">
        <v>875</v>
      </c>
      <c r="D621" s="297" t="s">
        <v>106</v>
      </c>
      <c r="E621" s="298">
        <v>771.71600000000001</v>
      </c>
      <c r="F621" s="298">
        <v>0</v>
      </c>
      <c r="G621" s="299">
        <f>E621*F621</f>
        <v>0</v>
      </c>
      <c r="H621" s="300">
        <v>0</v>
      </c>
      <c r="I621" s="301">
        <f>E621*H621</f>
        <v>0</v>
      </c>
      <c r="J621" s="300">
        <v>-4.5999999999999999E-2</v>
      </c>
      <c r="K621" s="301">
        <f>E621*J621</f>
        <v>-35.498936</v>
      </c>
      <c r="O621" s="293">
        <v>2</v>
      </c>
      <c r="AA621" s="262">
        <v>1</v>
      </c>
      <c r="AB621" s="262">
        <v>1</v>
      </c>
      <c r="AC621" s="262">
        <v>1</v>
      </c>
      <c r="AZ621" s="262">
        <v>1</v>
      </c>
      <c r="BA621" s="262">
        <f>IF(AZ621=1,G621,0)</f>
        <v>0</v>
      </c>
      <c r="BB621" s="262">
        <f>IF(AZ621=2,G621,0)</f>
        <v>0</v>
      </c>
      <c r="BC621" s="262">
        <f>IF(AZ621=3,G621,0)</f>
        <v>0</v>
      </c>
      <c r="BD621" s="262">
        <f>IF(AZ621=4,G621,0)</f>
        <v>0</v>
      </c>
      <c r="BE621" s="262">
        <f>IF(AZ621=5,G621,0)</f>
        <v>0</v>
      </c>
      <c r="CA621" s="293">
        <v>1</v>
      </c>
      <c r="CB621" s="293">
        <v>1</v>
      </c>
    </row>
    <row r="622" spans="1:80" ht="22.5" x14ac:dyDescent="0.2">
      <c r="A622" s="302"/>
      <c r="B622" s="305"/>
      <c r="C622" s="306" t="s">
        <v>876</v>
      </c>
      <c r="D622" s="307"/>
      <c r="E622" s="308">
        <v>71.819999999999993</v>
      </c>
      <c r="F622" s="309"/>
      <c r="G622" s="310"/>
      <c r="H622" s="311"/>
      <c r="I622" s="303"/>
      <c r="J622" s="312"/>
      <c r="K622" s="303"/>
      <c r="M622" s="304" t="s">
        <v>876</v>
      </c>
      <c r="O622" s="293"/>
    </row>
    <row r="623" spans="1:80" ht="22.5" x14ac:dyDescent="0.2">
      <c r="A623" s="302"/>
      <c r="B623" s="305"/>
      <c r="C623" s="306" t="s">
        <v>877</v>
      </c>
      <c r="D623" s="307"/>
      <c r="E623" s="308">
        <v>92.76</v>
      </c>
      <c r="F623" s="309"/>
      <c r="G623" s="310"/>
      <c r="H623" s="311"/>
      <c r="I623" s="303"/>
      <c r="J623" s="312"/>
      <c r="K623" s="303"/>
      <c r="M623" s="304" t="s">
        <v>877</v>
      </c>
      <c r="O623" s="293"/>
    </row>
    <row r="624" spans="1:80" x14ac:dyDescent="0.2">
      <c r="A624" s="302"/>
      <c r="B624" s="305"/>
      <c r="C624" s="306" t="s">
        <v>878</v>
      </c>
      <c r="D624" s="307"/>
      <c r="E624" s="308">
        <v>76.224000000000004</v>
      </c>
      <c r="F624" s="309"/>
      <c r="G624" s="310"/>
      <c r="H624" s="311"/>
      <c r="I624" s="303"/>
      <c r="J624" s="312"/>
      <c r="K624" s="303"/>
      <c r="M624" s="304" t="s">
        <v>878</v>
      </c>
      <c r="O624" s="293"/>
    </row>
    <row r="625" spans="1:80" ht="22.5" x14ac:dyDescent="0.2">
      <c r="A625" s="302"/>
      <c r="B625" s="305"/>
      <c r="C625" s="306" t="s">
        <v>879</v>
      </c>
      <c r="D625" s="307"/>
      <c r="E625" s="308">
        <v>197.91200000000001</v>
      </c>
      <c r="F625" s="309"/>
      <c r="G625" s="310"/>
      <c r="H625" s="311"/>
      <c r="I625" s="303"/>
      <c r="J625" s="312"/>
      <c r="K625" s="303"/>
      <c r="M625" s="304" t="s">
        <v>879</v>
      </c>
      <c r="O625" s="293"/>
    </row>
    <row r="626" spans="1:80" x14ac:dyDescent="0.2">
      <c r="A626" s="302"/>
      <c r="B626" s="305"/>
      <c r="C626" s="306" t="s">
        <v>880</v>
      </c>
      <c r="D626" s="307"/>
      <c r="E626" s="308">
        <v>-13.26</v>
      </c>
      <c r="F626" s="309"/>
      <c r="G626" s="310"/>
      <c r="H626" s="311"/>
      <c r="I626" s="303"/>
      <c r="J626" s="312"/>
      <c r="K626" s="303"/>
      <c r="M626" s="304" t="s">
        <v>880</v>
      </c>
      <c r="O626" s="293"/>
    </row>
    <row r="627" spans="1:80" ht="22.5" x14ac:dyDescent="0.2">
      <c r="A627" s="302"/>
      <c r="B627" s="305"/>
      <c r="C627" s="306" t="s">
        <v>881</v>
      </c>
      <c r="D627" s="307"/>
      <c r="E627" s="308">
        <v>197.91200000000001</v>
      </c>
      <c r="F627" s="309"/>
      <c r="G627" s="310"/>
      <c r="H627" s="311"/>
      <c r="I627" s="303"/>
      <c r="J627" s="312"/>
      <c r="K627" s="303"/>
      <c r="M627" s="304" t="s">
        <v>881</v>
      </c>
      <c r="O627" s="293"/>
    </row>
    <row r="628" spans="1:80" x14ac:dyDescent="0.2">
      <c r="A628" s="302"/>
      <c r="B628" s="305"/>
      <c r="C628" s="306" t="s">
        <v>880</v>
      </c>
      <c r="D628" s="307"/>
      <c r="E628" s="308">
        <v>-13.26</v>
      </c>
      <c r="F628" s="309"/>
      <c r="G628" s="310"/>
      <c r="H628" s="311"/>
      <c r="I628" s="303"/>
      <c r="J628" s="312"/>
      <c r="K628" s="303"/>
      <c r="M628" s="304" t="s">
        <v>880</v>
      </c>
      <c r="O628" s="293"/>
    </row>
    <row r="629" spans="1:80" ht="22.5" x14ac:dyDescent="0.2">
      <c r="A629" s="302"/>
      <c r="B629" s="305"/>
      <c r="C629" s="306" t="s">
        <v>882</v>
      </c>
      <c r="D629" s="307"/>
      <c r="E629" s="308">
        <v>175.07599999999999</v>
      </c>
      <c r="F629" s="309"/>
      <c r="G629" s="310"/>
      <c r="H629" s="311"/>
      <c r="I629" s="303"/>
      <c r="J629" s="312"/>
      <c r="K629" s="303"/>
      <c r="M629" s="304" t="s">
        <v>882</v>
      </c>
      <c r="O629" s="293"/>
    </row>
    <row r="630" spans="1:80" x14ac:dyDescent="0.2">
      <c r="A630" s="302"/>
      <c r="B630" s="305"/>
      <c r="C630" s="306" t="s">
        <v>883</v>
      </c>
      <c r="D630" s="307"/>
      <c r="E630" s="308">
        <v>-13.468</v>
      </c>
      <c r="F630" s="309"/>
      <c r="G630" s="310"/>
      <c r="H630" s="311"/>
      <c r="I630" s="303"/>
      <c r="J630" s="312"/>
      <c r="K630" s="303"/>
      <c r="M630" s="304" t="s">
        <v>883</v>
      </c>
      <c r="O630" s="293"/>
    </row>
    <row r="631" spans="1:80" x14ac:dyDescent="0.2">
      <c r="A631" s="294">
        <v>152</v>
      </c>
      <c r="B631" s="295" t="s">
        <v>884</v>
      </c>
      <c r="C631" s="296" t="s">
        <v>885</v>
      </c>
      <c r="D631" s="297" t="s">
        <v>106</v>
      </c>
      <c r="E631" s="298">
        <v>221.82</v>
      </c>
      <c r="F631" s="298">
        <v>0</v>
      </c>
      <c r="G631" s="299">
        <f>E631*F631</f>
        <v>0</v>
      </c>
      <c r="H631" s="300">
        <v>0</v>
      </c>
      <c r="I631" s="301">
        <f>E631*H631</f>
        <v>0</v>
      </c>
      <c r="J631" s="300">
        <v>-5.8999999999999997E-2</v>
      </c>
      <c r="K631" s="301">
        <f>E631*J631</f>
        <v>-13.08738</v>
      </c>
      <c r="O631" s="293">
        <v>2</v>
      </c>
      <c r="AA631" s="262">
        <v>1</v>
      </c>
      <c r="AB631" s="262">
        <v>1</v>
      </c>
      <c r="AC631" s="262">
        <v>1</v>
      </c>
      <c r="AZ631" s="262">
        <v>1</v>
      </c>
      <c r="BA631" s="262">
        <f>IF(AZ631=1,G631,0)</f>
        <v>0</v>
      </c>
      <c r="BB631" s="262">
        <f>IF(AZ631=2,G631,0)</f>
        <v>0</v>
      </c>
      <c r="BC631" s="262">
        <f>IF(AZ631=3,G631,0)</f>
        <v>0</v>
      </c>
      <c r="BD631" s="262">
        <f>IF(AZ631=4,G631,0)</f>
        <v>0</v>
      </c>
      <c r="BE631" s="262">
        <f>IF(AZ631=5,G631,0)</f>
        <v>0</v>
      </c>
      <c r="CA631" s="293">
        <v>1</v>
      </c>
      <c r="CB631" s="293">
        <v>1</v>
      </c>
    </row>
    <row r="632" spans="1:80" x14ac:dyDescent="0.2">
      <c r="A632" s="302"/>
      <c r="B632" s="305"/>
      <c r="C632" s="306" t="s">
        <v>886</v>
      </c>
      <c r="D632" s="307"/>
      <c r="E632" s="308">
        <v>131.69999999999999</v>
      </c>
      <c r="F632" s="309"/>
      <c r="G632" s="310"/>
      <c r="H632" s="311"/>
      <c r="I632" s="303"/>
      <c r="J632" s="312"/>
      <c r="K632" s="303"/>
      <c r="M632" s="304" t="s">
        <v>886</v>
      </c>
      <c r="O632" s="293"/>
    </row>
    <row r="633" spans="1:80" x14ac:dyDescent="0.2">
      <c r="A633" s="302"/>
      <c r="B633" s="305"/>
      <c r="C633" s="306" t="s">
        <v>887</v>
      </c>
      <c r="D633" s="307"/>
      <c r="E633" s="308">
        <v>111</v>
      </c>
      <c r="F633" s="309"/>
      <c r="G633" s="310"/>
      <c r="H633" s="311"/>
      <c r="I633" s="303"/>
      <c r="J633" s="312"/>
      <c r="K633" s="303"/>
      <c r="M633" s="304" t="s">
        <v>887</v>
      </c>
      <c r="O633" s="293"/>
    </row>
    <row r="634" spans="1:80" x14ac:dyDescent="0.2">
      <c r="A634" s="302"/>
      <c r="B634" s="305"/>
      <c r="C634" s="306" t="s">
        <v>888</v>
      </c>
      <c r="D634" s="307"/>
      <c r="E634" s="308">
        <v>127</v>
      </c>
      <c r="F634" s="309"/>
      <c r="G634" s="310"/>
      <c r="H634" s="311"/>
      <c r="I634" s="303"/>
      <c r="J634" s="312"/>
      <c r="K634" s="303"/>
      <c r="M634" s="304" t="s">
        <v>888</v>
      </c>
      <c r="O634" s="293"/>
    </row>
    <row r="635" spans="1:80" x14ac:dyDescent="0.2">
      <c r="A635" s="302"/>
      <c r="B635" s="305"/>
      <c r="C635" s="306" t="s">
        <v>889</v>
      </c>
      <c r="D635" s="307"/>
      <c r="E635" s="308">
        <v>-147.88</v>
      </c>
      <c r="F635" s="309"/>
      <c r="G635" s="310"/>
      <c r="H635" s="311"/>
      <c r="I635" s="303"/>
      <c r="J635" s="312"/>
      <c r="K635" s="303"/>
      <c r="M635" s="304" t="s">
        <v>889</v>
      </c>
      <c r="O635" s="293"/>
    </row>
    <row r="636" spans="1:80" x14ac:dyDescent="0.2">
      <c r="A636" s="294">
        <v>153</v>
      </c>
      <c r="B636" s="295" t="s">
        <v>890</v>
      </c>
      <c r="C636" s="296" t="s">
        <v>891</v>
      </c>
      <c r="D636" s="297" t="s">
        <v>106</v>
      </c>
      <c r="E636" s="298">
        <v>45.56</v>
      </c>
      <c r="F636" s="298">
        <v>0</v>
      </c>
      <c r="G636" s="299">
        <f>E636*F636</f>
        <v>0</v>
      </c>
      <c r="H636" s="300">
        <v>0</v>
      </c>
      <c r="I636" s="301">
        <f>E636*H636</f>
        <v>0</v>
      </c>
      <c r="J636" s="300">
        <v>-6.8000000000000005E-2</v>
      </c>
      <c r="K636" s="301">
        <f>E636*J636</f>
        <v>-3.0980800000000004</v>
      </c>
      <c r="O636" s="293">
        <v>2</v>
      </c>
      <c r="AA636" s="262">
        <v>1</v>
      </c>
      <c r="AB636" s="262">
        <v>1</v>
      </c>
      <c r="AC636" s="262">
        <v>1</v>
      </c>
      <c r="AZ636" s="262">
        <v>1</v>
      </c>
      <c r="BA636" s="262">
        <f>IF(AZ636=1,G636,0)</f>
        <v>0</v>
      </c>
      <c r="BB636" s="262">
        <f>IF(AZ636=2,G636,0)</f>
        <v>0</v>
      </c>
      <c r="BC636" s="262">
        <f>IF(AZ636=3,G636,0)</f>
        <v>0</v>
      </c>
      <c r="BD636" s="262">
        <f>IF(AZ636=4,G636,0)</f>
        <v>0</v>
      </c>
      <c r="BE636" s="262">
        <f>IF(AZ636=5,G636,0)</f>
        <v>0</v>
      </c>
      <c r="CA636" s="293">
        <v>1</v>
      </c>
      <c r="CB636" s="293">
        <v>1</v>
      </c>
    </row>
    <row r="637" spans="1:80" x14ac:dyDescent="0.2">
      <c r="A637" s="302"/>
      <c r="B637" s="305"/>
      <c r="C637" s="306" t="s">
        <v>892</v>
      </c>
      <c r="D637" s="307"/>
      <c r="E637" s="308">
        <v>18</v>
      </c>
      <c r="F637" s="309"/>
      <c r="G637" s="310"/>
      <c r="H637" s="311"/>
      <c r="I637" s="303"/>
      <c r="J637" s="312"/>
      <c r="K637" s="303"/>
      <c r="M637" s="304" t="s">
        <v>892</v>
      </c>
      <c r="O637" s="293"/>
    </row>
    <row r="638" spans="1:80" x14ac:dyDescent="0.2">
      <c r="A638" s="302"/>
      <c r="B638" s="305"/>
      <c r="C638" s="306" t="s">
        <v>893</v>
      </c>
      <c r="D638" s="307"/>
      <c r="E638" s="308">
        <v>2.56</v>
      </c>
      <c r="F638" s="309"/>
      <c r="G638" s="310"/>
      <c r="H638" s="311"/>
      <c r="I638" s="303"/>
      <c r="J638" s="312"/>
      <c r="K638" s="303"/>
      <c r="M638" s="304" t="s">
        <v>893</v>
      </c>
      <c r="O638" s="293"/>
    </row>
    <row r="639" spans="1:80" x14ac:dyDescent="0.2">
      <c r="A639" s="302"/>
      <c r="B639" s="305"/>
      <c r="C639" s="306" t="s">
        <v>894</v>
      </c>
      <c r="D639" s="307"/>
      <c r="E639" s="308">
        <v>25</v>
      </c>
      <c r="F639" s="309"/>
      <c r="G639" s="310"/>
      <c r="H639" s="311"/>
      <c r="I639" s="303"/>
      <c r="J639" s="312"/>
      <c r="K639" s="303"/>
      <c r="M639" s="304" t="s">
        <v>894</v>
      </c>
      <c r="O639" s="293"/>
    </row>
    <row r="640" spans="1:80" x14ac:dyDescent="0.2">
      <c r="A640" s="294">
        <v>154</v>
      </c>
      <c r="B640" s="295" t="s">
        <v>895</v>
      </c>
      <c r="C640" s="296" t="s">
        <v>896</v>
      </c>
      <c r="D640" s="297" t="s">
        <v>106</v>
      </c>
      <c r="E640" s="298">
        <v>7.8624999999999998</v>
      </c>
      <c r="F640" s="298">
        <v>0</v>
      </c>
      <c r="G640" s="299">
        <f>E640*F640</f>
        <v>0</v>
      </c>
      <c r="H640" s="300">
        <v>0</v>
      </c>
      <c r="I640" s="301">
        <f>E640*H640</f>
        <v>0</v>
      </c>
      <c r="J640" s="300">
        <v>-8.8999999999999996E-2</v>
      </c>
      <c r="K640" s="301">
        <f>E640*J640</f>
        <v>-0.69976249999999995</v>
      </c>
      <c r="O640" s="293">
        <v>2</v>
      </c>
      <c r="AA640" s="262">
        <v>1</v>
      </c>
      <c r="AB640" s="262">
        <v>1</v>
      </c>
      <c r="AC640" s="262">
        <v>1</v>
      </c>
      <c r="AZ640" s="262">
        <v>1</v>
      </c>
      <c r="BA640" s="262">
        <f>IF(AZ640=1,G640,0)</f>
        <v>0</v>
      </c>
      <c r="BB640" s="262">
        <f>IF(AZ640=2,G640,0)</f>
        <v>0</v>
      </c>
      <c r="BC640" s="262">
        <f>IF(AZ640=3,G640,0)</f>
        <v>0</v>
      </c>
      <c r="BD640" s="262">
        <f>IF(AZ640=4,G640,0)</f>
        <v>0</v>
      </c>
      <c r="BE640" s="262">
        <f>IF(AZ640=5,G640,0)</f>
        <v>0</v>
      </c>
      <c r="CA640" s="293">
        <v>1</v>
      </c>
      <c r="CB640" s="293">
        <v>1</v>
      </c>
    </row>
    <row r="641" spans="1:80" x14ac:dyDescent="0.2">
      <c r="A641" s="302"/>
      <c r="B641" s="305"/>
      <c r="C641" s="306" t="s">
        <v>897</v>
      </c>
      <c r="D641" s="307"/>
      <c r="E641" s="308">
        <v>7.8624999999999998</v>
      </c>
      <c r="F641" s="309"/>
      <c r="G641" s="310"/>
      <c r="H641" s="311"/>
      <c r="I641" s="303"/>
      <c r="J641" s="312"/>
      <c r="K641" s="303"/>
      <c r="M641" s="304" t="s">
        <v>897</v>
      </c>
      <c r="O641" s="293"/>
    </row>
    <row r="642" spans="1:80" x14ac:dyDescent="0.2">
      <c r="A642" s="294">
        <v>155</v>
      </c>
      <c r="B642" s="295" t="s">
        <v>898</v>
      </c>
      <c r="C642" s="296" t="s">
        <v>899</v>
      </c>
      <c r="D642" s="297" t="s">
        <v>106</v>
      </c>
      <c r="E642" s="298">
        <v>14.202</v>
      </c>
      <c r="F642" s="298">
        <v>0</v>
      </c>
      <c r="G642" s="299">
        <f>E642*F642</f>
        <v>0</v>
      </c>
      <c r="H642" s="300">
        <v>0</v>
      </c>
      <c r="I642" s="301">
        <f>E642*H642</f>
        <v>0</v>
      </c>
      <c r="J642" s="300">
        <v>-0.10199999999999999</v>
      </c>
      <c r="K642" s="301">
        <f>E642*J642</f>
        <v>-1.448604</v>
      </c>
      <c r="O642" s="293">
        <v>2</v>
      </c>
      <c r="AA642" s="262">
        <v>1</v>
      </c>
      <c r="AB642" s="262">
        <v>1</v>
      </c>
      <c r="AC642" s="262">
        <v>1</v>
      </c>
      <c r="AZ642" s="262">
        <v>1</v>
      </c>
      <c r="BA642" s="262">
        <f>IF(AZ642=1,G642,0)</f>
        <v>0</v>
      </c>
      <c r="BB642" s="262">
        <f>IF(AZ642=2,G642,0)</f>
        <v>0</v>
      </c>
      <c r="BC642" s="262">
        <f>IF(AZ642=3,G642,0)</f>
        <v>0</v>
      </c>
      <c r="BD642" s="262">
        <f>IF(AZ642=4,G642,0)</f>
        <v>0</v>
      </c>
      <c r="BE642" s="262">
        <f>IF(AZ642=5,G642,0)</f>
        <v>0</v>
      </c>
      <c r="CA642" s="293">
        <v>1</v>
      </c>
      <c r="CB642" s="293">
        <v>1</v>
      </c>
    </row>
    <row r="643" spans="1:80" x14ac:dyDescent="0.2">
      <c r="A643" s="302"/>
      <c r="B643" s="305"/>
      <c r="C643" s="306" t="s">
        <v>900</v>
      </c>
      <c r="D643" s="307"/>
      <c r="E643" s="308">
        <v>14.202</v>
      </c>
      <c r="F643" s="309"/>
      <c r="G643" s="310"/>
      <c r="H643" s="311"/>
      <c r="I643" s="303"/>
      <c r="J643" s="312"/>
      <c r="K643" s="303"/>
      <c r="M643" s="304" t="s">
        <v>900</v>
      </c>
      <c r="O643" s="293"/>
    </row>
    <row r="644" spans="1:80" x14ac:dyDescent="0.2">
      <c r="A644" s="313"/>
      <c r="B644" s="314" t="s">
        <v>94</v>
      </c>
      <c r="C644" s="315" t="s">
        <v>792</v>
      </c>
      <c r="D644" s="316"/>
      <c r="E644" s="317"/>
      <c r="F644" s="318"/>
      <c r="G644" s="319">
        <f>SUM(G556:G643)</f>
        <v>0</v>
      </c>
      <c r="H644" s="320"/>
      <c r="I644" s="321">
        <f>SUM(I556:I643)</f>
        <v>0.61489538199999993</v>
      </c>
      <c r="J644" s="320"/>
      <c r="K644" s="321">
        <f>SUM(K556:K643)</f>
        <v>-106.94359250000001</v>
      </c>
      <c r="O644" s="293">
        <v>4</v>
      </c>
      <c r="BA644" s="322">
        <f>SUM(BA556:BA643)</f>
        <v>0</v>
      </c>
      <c r="BB644" s="322">
        <f>SUM(BB556:BB643)</f>
        <v>0</v>
      </c>
      <c r="BC644" s="322">
        <f>SUM(BC556:BC643)</f>
        <v>0</v>
      </c>
      <c r="BD644" s="322">
        <f>SUM(BD556:BD643)</f>
        <v>0</v>
      </c>
      <c r="BE644" s="322">
        <f>SUM(BE556:BE643)</f>
        <v>0</v>
      </c>
    </row>
    <row r="645" spans="1:80" x14ac:dyDescent="0.2">
      <c r="A645" s="283" t="s">
        <v>90</v>
      </c>
      <c r="B645" s="284" t="s">
        <v>901</v>
      </c>
      <c r="C645" s="285" t="s">
        <v>902</v>
      </c>
      <c r="D645" s="286"/>
      <c r="E645" s="287"/>
      <c r="F645" s="287"/>
      <c r="G645" s="288"/>
      <c r="H645" s="289"/>
      <c r="I645" s="290"/>
      <c r="J645" s="291"/>
      <c r="K645" s="292"/>
      <c r="O645" s="293">
        <v>1</v>
      </c>
    </row>
    <row r="646" spans="1:80" x14ac:dyDescent="0.2">
      <c r="A646" s="294">
        <v>156</v>
      </c>
      <c r="B646" s="295" t="s">
        <v>904</v>
      </c>
      <c r="C646" s="296" t="s">
        <v>905</v>
      </c>
      <c r="D646" s="297" t="s">
        <v>139</v>
      </c>
      <c r="E646" s="298">
        <v>476.43155088100002</v>
      </c>
      <c r="F646" s="298">
        <v>0</v>
      </c>
      <c r="G646" s="299">
        <f>E646*F646</f>
        <v>0</v>
      </c>
      <c r="H646" s="300">
        <v>0</v>
      </c>
      <c r="I646" s="301">
        <f>E646*H646</f>
        <v>0</v>
      </c>
      <c r="J646" s="300"/>
      <c r="K646" s="301">
        <f>E646*J646</f>
        <v>0</v>
      </c>
      <c r="O646" s="293">
        <v>2</v>
      </c>
      <c r="AA646" s="262">
        <v>7</v>
      </c>
      <c r="AB646" s="262">
        <v>1</v>
      </c>
      <c r="AC646" s="262">
        <v>2</v>
      </c>
      <c r="AZ646" s="262">
        <v>1</v>
      </c>
      <c r="BA646" s="262">
        <f>IF(AZ646=1,G646,0)</f>
        <v>0</v>
      </c>
      <c r="BB646" s="262">
        <f>IF(AZ646=2,G646,0)</f>
        <v>0</v>
      </c>
      <c r="BC646" s="262">
        <f>IF(AZ646=3,G646,0)</f>
        <v>0</v>
      </c>
      <c r="BD646" s="262">
        <f>IF(AZ646=4,G646,0)</f>
        <v>0</v>
      </c>
      <c r="BE646" s="262">
        <f>IF(AZ646=5,G646,0)</f>
        <v>0</v>
      </c>
      <c r="CA646" s="293">
        <v>7</v>
      </c>
      <c r="CB646" s="293">
        <v>1</v>
      </c>
    </row>
    <row r="647" spans="1:80" x14ac:dyDescent="0.2">
      <c r="A647" s="313"/>
      <c r="B647" s="314" t="s">
        <v>94</v>
      </c>
      <c r="C647" s="315" t="s">
        <v>903</v>
      </c>
      <c r="D647" s="316"/>
      <c r="E647" s="317"/>
      <c r="F647" s="318"/>
      <c r="G647" s="319">
        <f>SUM(G645:G646)</f>
        <v>0</v>
      </c>
      <c r="H647" s="320"/>
      <c r="I647" s="321">
        <f>SUM(I645:I646)</f>
        <v>0</v>
      </c>
      <c r="J647" s="320"/>
      <c r="K647" s="321">
        <f>SUM(K645:K646)</f>
        <v>0</v>
      </c>
      <c r="O647" s="293">
        <v>4</v>
      </c>
      <c r="BA647" s="322">
        <f>SUM(BA645:BA646)</f>
        <v>0</v>
      </c>
      <c r="BB647" s="322">
        <f>SUM(BB645:BB646)</f>
        <v>0</v>
      </c>
      <c r="BC647" s="322">
        <f>SUM(BC645:BC646)</f>
        <v>0</v>
      </c>
      <c r="BD647" s="322">
        <f>SUM(BD645:BD646)</f>
        <v>0</v>
      </c>
      <c r="BE647" s="322">
        <f>SUM(BE645:BE646)</f>
        <v>0</v>
      </c>
    </row>
    <row r="648" spans="1:80" x14ac:dyDescent="0.2">
      <c r="A648" s="283" t="s">
        <v>90</v>
      </c>
      <c r="B648" s="284" t="s">
        <v>906</v>
      </c>
      <c r="C648" s="285" t="s">
        <v>907</v>
      </c>
      <c r="D648" s="286"/>
      <c r="E648" s="287"/>
      <c r="F648" s="287"/>
      <c r="G648" s="288"/>
      <c r="H648" s="289"/>
      <c r="I648" s="290"/>
      <c r="J648" s="291"/>
      <c r="K648" s="292"/>
      <c r="O648" s="293">
        <v>1</v>
      </c>
    </row>
    <row r="649" spans="1:80" ht="22.5" x14ac:dyDescent="0.2">
      <c r="A649" s="294">
        <v>157</v>
      </c>
      <c r="B649" s="295" t="s">
        <v>909</v>
      </c>
      <c r="C649" s="296" t="s">
        <v>910</v>
      </c>
      <c r="D649" s="297" t="s">
        <v>106</v>
      </c>
      <c r="E649" s="298">
        <v>339.50279999999998</v>
      </c>
      <c r="F649" s="298">
        <v>0</v>
      </c>
      <c r="G649" s="299">
        <f>E649*F649</f>
        <v>0</v>
      </c>
      <c r="H649" s="300">
        <v>3.3E-4</v>
      </c>
      <c r="I649" s="301">
        <f>E649*H649</f>
        <v>0.112035924</v>
      </c>
      <c r="J649" s="300">
        <v>0</v>
      </c>
      <c r="K649" s="301">
        <f>E649*J649</f>
        <v>0</v>
      </c>
      <c r="O649" s="293">
        <v>2</v>
      </c>
      <c r="AA649" s="262">
        <v>1</v>
      </c>
      <c r="AB649" s="262">
        <v>7</v>
      </c>
      <c r="AC649" s="262">
        <v>7</v>
      </c>
      <c r="AZ649" s="262">
        <v>2</v>
      </c>
      <c r="BA649" s="262">
        <f>IF(AZ649=1,G649,0)</f>
        <v>0</v>
      </c>
      <c r="BB649" s="262">
        <f>IF(AZ649=2,G649,0)</f>
        <v>0</v>
      </c>
      <c r="BC649" s="262">
        <f>IF(AZ649=3,G649,0)</f>
        <v>0</v>
      </c>
      <c r="BD649" s="262">
        <f>IF(AZ649=4,G649,0)</f>
        <v>0</v>
      </c>
      <c r="BE649" s="262">
        <f>IF(AZ649=5,G649,0)</f>
        <v>0</v>
      </c>
      <c r="CA649" s="293">
        <v>1</v>
      </c>
      <c r="CB649" s="293">
        <v>7</v>
      </c>
    </row>
    <row r="650" spans="1:80" x14ac:dyDescent="0.2">
      <c r="A650" s="302"/>
      <c r="B650" s="305"/>
      <c r="C650" s="306" t="s">
        <v>911</v>
      </c>
      <c r="D650" s="307"/>
      <c r="E650" s="308">
        <v>123.66</v>
      </c>
      <c r="F650" s="309"/>
      <c r="G650" s="310"/>
      <c r="H650" s="311"/>
      <c r="I650" s="303"/>
      <c r="J650" s="312"/>
      <c r="K650" s="303"/>
      <c r="M650" s="304" t="s">
        <v>911</v>
      </c>
      <c r="O650" s="293"/>
    </row>
    <row r="651" spans="1:80" x14ac:dyDescent="0.2">
      <c r="A651" s="302"/>
      <c r="B651" s="305"/>
      <c r="C651" s="306" t="s">
        <v>912</v>
      </c>
      <c r="D651" s="307"/>
      <c r="E651" s="308">
        <v>90.202799999999996</v>
      </c>
      <c r="F651" s="309"/>
      <c r="G651" s="310"/>
      <c r="H651" s="311"/>
      <c r="I651" s="303"/>
      <c r="J651" s="312"/>
      <c r="K651" s="303"/>
      <c r="M651" s="304" t="s">
        <v>912</v>
      </c>
      <c r="O651" s="293"/>
    </row>
    <row r="652" spans="1:80" x14ac:dyDescent="0.2">
      <c r="A652" s="302"/>
      <c r="B652" s="305"/>
      <c r="C652" s="306" t="s">
        <v>580</v>
      </c>
      <c r="D652" s="307"/>
      <c r="E652" s="308">
        <v>16.8</v>
      </c>
      <c r="F652" s="309"/>
      <c r="G652" s="310"/>
      <c r="H652" s="311"/>
      <c r="I652" s="303"/>
      <c r="J652" s="312"/>
      <c r="K652" s="303"/>
      <c r="M652" s="304" t="s">
        <v>580</v>
      </c>
      <c r="O652" s="293"/>
    </row>
    <row r="653" spans="1:80" x14ac:dyDescent="0.2">
      <c r="A653" s="302"/>
      <c r="B653" s="305"/>
      <c r="C653" s="306" t="s">
        <v>913</v>
      </c>
      <c r="D653" s="307"/>
      <c r="E653" s="308">
        <v>108.84</v>
      </c>
      <c r="F653" s="309"/>
      <c r="G653" s="310"/>
      <c r="H653" s="311"/>
      <c r="I653" s="303"/>
      <c r="J653" s="312"/>
      <c r="K653" s="303"/>
      <c r="M653" s="304" t="s">
        <v>913</v>
      </c>
      <c r="O653" s="293"/>
    </row>
    <row r="654" spans="1:80" ht="22.5" x14ac:dyDescent="0.2">
      <c r="A654" s="294">
        <v>158</v>
      </c>
      <c r="B654" s="295" t="s">
        <v>914</v>
      </c>
      <c r="C654" s="296" t="s">
        <v>915</v>
      </c>
      <c r="D654" s="297" t="s">
        <v>106</v>
      </c>
      <c r="E654" s="298">
        <v>125.64</v>
      </c>
      <c r="F654" s="298">
        <v>0</v>
      </c>
      <c r="G654" s="299">
        <f>E654*F654</f>
        <v>0</v>
      </c>
      <c r="H654" s="300">
        <v>5.5900000000000004E-3</v>
      </c>
      <c r="I654" s="301">
        <f>E654*H654</f>
        <v>0.70232760000000005</v>
      </c>
      <c r="J654" s="300">
        <v>0</v>
      </c>
      <c r="K654" s="301">
        <f>E654*J654</f>
        <v>0</v>
      </c>
      <c r="O654" s="293">
        <v>2</v>
      </c>
      <c r="AA654" s="262">
        <v>1</v>
      </c>
      <c r="AB654" s="262">
        <v>7</v>
      </c>
      <c r="AC654" s="262">
        <v>7</v>
      </c>
      <c r="AZ654" s="262">
        <v>2</v>
      </c>
      <c r="BA654" s="262">
        <f>IF(AZ654=1,G654,0)</f>
        <v>0</v>
      </c>
      <c r="BB654" s="262">
        <f>IF(AZ654=2,G654,0)</f>
        <v>0</v>
      </c>
      <c r="BC654" s="262">
        <f>IF(AZ654=3,G654,0)</f>
        <v>0</v>
      </c>
      <c r="BD654" s="262">
        <f>IF(AZ654=4,G654,0)</f>
        <v>0</v>
      </c>
      <c r="BE654" s="262">
        <f>IF(AZ654=5,G654,0)</f>
        <v>0</v>
      </c>
      <c r="CA654" s="293">
        <v>1</v>
      </c>
      <c r="CB654" s="293">
        <v>7</v>
      </c>
    </row>
    <row r="655" spans="1:80" x14ac:dyDescent="0.2">
      <c r="A655" s="302"/>
      <c r="B655" s="305"/>
      <c r="C655" s="306" t="s">
        <v>580</v>
      </c>
      <c r="D655" s="307"/>
      <c r="E655" s="308">
        <v>16.8</v>
      </c>
      <c r="F655" s="309"/>
      <c r="G655" s="310"/>
      <c r="H655" s="311"/>
      <c r="I655" s="303"/>
      <c r="J655" s="312"/>
      <c r="K655" s="303"/>
      <c r="M655" s="304" t="s">
        <v>580</v>
      </c>
      <c r="O655" s="293"/>
    </row>
    <row r="656" spans="1:80" x14ac:dyDescent="0.2">
      <c r="A656" s="302"/>
      <c r="B656" s="305"/>
      <c r="C656" s="306" t="s">
        <v>913</v>
      </c>
      <c r="D656" s="307"/>
      <c r="E656" s="308">
        <v>108.84</v>
      </c>
      <c r="F656" s="309"/>
      <c r="G656" s="310"/>
      <c r="H656" s="311"/>
      <c r="I656" s="303"/>
      <c r="J656" s="312"/>
      <c r="K656" s="303"/>
      <c r="M656" s="304" t="s">
        <v>913</v>
      </c>
      <c r="O656" s="293"/>
    </row>
    <row r="657" spans="1:80" ht="22.5" x14ac:dyDescent="0.2">
      <c r="A657" s="294">
        <v>159</v>
      </c>
      <c r="B657" s="295" t="s">
        <v>916</v>
      </c>
      <c r="C657" s="296" t="s">
        <v>917</v>
      </c>
      <c r="D657" s="297" t="s">
        <v>106</v>
      </c>
      <c r="E657" s="298">
        <v>138.47200000000001</v>
      </c>
      <c r="F657" s="298">
        <v>0</v>
      </c>
      <c r="G657" s="299">
        <f>E657*F657</f>
        <v>0</v>
      </c>
      <c r="H657" s="300">
        <v>5.1999999999999995E-4</v>
      </c>
      <c r="I657" s="301">
        <f>E657*H657</f>
        <v>7.2005440000000004E-2</v>
      </c>
      <c r="J657" s="300">
        <v>0</v>
      </c>
      <c r="K657" s="301">
        <f>E657*J657</f>
        <v>0</v>
      </c>
      <c r="O657" s="293">
        <v>2</v>
      </c>
      <c r="AA657" s="262">
        <v>1</v>
      </c>
      <c r="AB657" s="262">
        <v>7</v>
      </c>
      <c r="AC657" s="262">
        <v>7</v>
      </c>
      <c r="AZ657" s="262">
        <v>2</v>
      </c>
      <c r="BA657" s="262">
        <f>IF(AZ657=1,G657,0)</f>
        <v>0</v>
      </c>
      <c r="BB657" s="262">
        <f>IF(AZ657=2,G657,0)</f>
        <v>0</v>
      </c>
      <c r="BC657" s="262">
        <f>IF(AZ657=3,G657,0)</f>
        <v>0</v>
      </c>
      <c r="BD657" s="262">
        <f>IF(AZ657=4,G657,0)</f>
        <v>0</v>
      </c>
      <c r="BE657" s="262">
        <f>IF(AZ657=5,G657,0)</f>
        <v>0</v>
      </c>
      <c r="CA657" s="293">
        <v>1</v>
      </c>
      <c r="CB657" s="293">
        <v>7</v>
      </c>
    </row>
    <row r="658" spans="1:80" x14ac:dyDescent="0.2">
      <c r="A658" s="302"/>
      <c r="B658" s="305"/>
      <c r="C658" s="306" t="s">
        <v>918</v>
      </c>
      <c r="D658" s="307"/>
      <c r="E658" s="308">
        <v>100.72199999999999</v>
      </c>
      <c r="F658" s="309"/>
      <c r="G658" s="310"/>
      <c r="H658" s="311"/>
      <c r="I658" s="303"/>
      <c r="J658" s="312"/>
      <c r="K658" s="303"/>
      <c r="M658" s="304" t="s">
        <v>918</v>
      </c>
      <c r="O658" s="293"/>
    </row>
    <row r="659" spans="1:80" x14ac:dyDescent="0.2">
      <c r="A659" s="302"/>
      <c r="B659" s="305"/>
      <c r="C659" s="306" t="s">
        <v>919</v>
      </c>
      <c r="D659" s="307"/>
      <c r="E659" s="308">
        <v>37.75</v>
      </c>
      <c r="F659" s="309"/>
      <c r="G659" s="310"/>
      <c r="H659" s="311"/>
      <c r="I659" s="303"/>
      <c r="J659" s="312"/>
      <c r="K659" s="303"/>
      <c r="M659" s="304" t="s">
        <v>919</v>
      </c>
      <c r="O659" s="293"/>
    </row>
    <row r="660" spans="1:80" ht="22.5" x14ac:dyDescent="0.2">
      <c r="A660" s="294">
        <v>160</v>
      </c>
      <c r="B660" s="295" t="s">
        <v>920</v>
      </c>
      <c r="C660" s="296" t="s">
        <v>921</v>
      </c>
      <c r="D660" s="297" t="s">
        <v>106</v>
      </c>
      <c r="E660" s="298">
        <v>213.86279999999999</v>
      </c>
      <c r="F660" s="298">
        <v>0</v>
      </c>
      <c r="G660" s="299">
        <f>E660*F660</f>
        <v>0</v>
      </c>
      <c r="H660" s="300">
        <v>8.1999999999999998E-4</v>
      </c>
      <c r="I660" s="301">
        <f>E660*H660</f>
        <v>0.17536749599999998</v>
      </c>
      <c r="J660" s="300">
        <v>0</v>
      </c>
      <c r="K660" s="301">
        <f>E660*J660</f>
        <v>0</v>
      </c>
      <c r="O660" s="293">
        <v>2</v>
      </c>
      <c r="AA660" s="262">
        <v>1</v>
      </c>
      <c r="AB660" s="262">
        <v>7</v>
      </c>
      <c r="AC660" s="262">
        <v>7</v>
      </c>
      <c r="AZ660" s="262">
        <v>2</v>
      </c>
      <c r="BA660" s="262">
        <f>IF(AZ660=1,G660,0)</f>
        <v>0</v>
      </c>
      <c r="BB660" s="262">
        <f>IF(AZ660=2,G660,0)</f>
        <v>0</v>
      </c>
      <c r="BC660" s="262">
        <f>IF(AZ660=3,G660,0)</f>
        <v>0</v>
      </c>
      <c r="BD660" s="262">
        <f>IF(AZ660=4,G660,0)</f>
        <v>0</v>
      </c>
      <c r="BE660" s="262">
        <f>IF(AZ660=5,G660,0)</f>
        <v>0</v>
      </c>
      <c r="CA660" s="293">
        <v>1</v>
      </c>
      <c r="CB660" s="293">
        <v>7</v>
      </c>
    </row>
    <row r="661" spans="1:80" x14ac:dyDescent="0.2">
      <c r="A661" s="302"/>
      <c r="B661" s="305"/>
      <c r="C661" s="306" t="s">
        <v>911</v>
      </c>
      <c r="D661" s="307"/>
      <c r="E661" s="308">
        <v>123.66</v>
      </c>
      <c r="F661" s="309"/>
      <c r="G661" s="310"/>
      <c r="H661" s="311"/>
      <c r="I661" s="303"/>
      <c r="J661" s="312"/>
      <c r="K661" s="303"/>
      <c r="M661" s="304" t="s">
        <v>911</v>
      </c>
      <c r="O661" s="293"/>
    </row>
    <row r="662" spans="1:80" x14ac:dyDescent="0.2">
      <c r="A662" s="302"/>
      <c r="B662" s="305"/>
      <c r="C662" s="306" t="s">
        <v>912</v>
      </c>
      <c r="D662" s="307"/>
      <c r="E662" s="308">
        <v>90.202799999999996</v>
      </c>
      <c r="F662" s="309"/>
      <c r="G662" s="310"/>
      <c r="H662" s="311"/>
      <c r="I662" s="303"/>
      <c r="J662" s="312"/>
      <c r="K662" s="303"/>
      <c r="M662" s="304" t="s">
        <v>912</v>
      </c>
      <c r="O662" s="293"/>
    </row>
    <row r="663" spans="1:80" ht="22.5" x14ac:dyDescent="0.2">
      <c r="A663" s="294">
        <v>161</v>
      </c>
      <c r="B663" s="295" t="s">
        <v>922</v>
      </c>
      <c r="C663" s="296" t="s">
        <v>923</v>
      </c>
      <c r="D663" s="297" t="s">
        <v>106</v>
      </c>
      <c r="E663" s="298">
        <v>138.47200000000001</v>
      </c>
      <c r="F663" s="298">
        <v>0</v>
      </c>
      <c r="G663" s="299">
        <f>E663*F663</f>
        <v>0</v>
      </c>
      <c r="H663" s="300">
        <v>9.8999999999999999E-4</v>
      </c>
      <c r="I663" s="301">
        <f>E663*H663</f>
        <v>0.13708728000000001</v>
      </c>
      <c r="J663" s="300">
        <v>0</v>
      </c>
      <c r="K663" s="301">
        <f>E663*J663</f>
        <v>0</v>
      </c>
      <c r="O663" s="293">
        <v>2</v>
      </c>
      <c r="AA663" s="262">
        <v>1</v>
      </c>
      <c r="AB663" s="262">
        <v>7</v>
      </c>
      <c r="AC663" s="262">
        <v>7</v>
      </c>
      <c r="AZ663" s="262">
        <v>2</v>
      </c>
      <c r="BA663" s="262">
        <f>IF(AZ663=1,G663,0)</f>
        <v>0</v>
      </c>
      <c r="BB663" s="262">
        <f>IF(AZ663=2,G663,0)</f>
        <v>0</v>
      </c>
      <c r="BC663" s="262">
        <f>IF(AZ663=3,G663,0)</f>
        <v>0</v>
      </c>
      <c r="BD663" s="262">
        <f>IF(AZ663=4,G663,0)</f>
        <v>0</v>
      </c>
      <c r="BE663" s="262">
        <f>IF(AZ663=5,G663,0)</f>
        <v>0</v>
      </c>
      <c r="CA663" s="293">
        <v>1</v>
      </c>
      <c r="CB663" s="293">
        <v>7</v>
      </c>
    </row>
    <row r="664" spans="1:80" x14ac:dyDescent="0.2">
      <c r="A664" s="302"/>
      <c r="B664" s="305"/>
      <c r="C664" s="306" t="s">
        <v>918</v>
      </c>
      <c r="D664" s="307"/>
      <c r="E664" s="308">
        <v>100.72199999999999</v>
      </c>
      <c r="F664" s="309"/>
      <c r="G664" s="310"/>
      <c r="H664" s="311"/>
      <c r="I664" s="303"/>
      <c r="J664" s="312"/>
      <c r="K664" s="303"/>
      <c r="M664" s="304" t="s">
        <v>918</v>
      </c>
      <c r="O664" s="293"/>
    </row>
    <row r="665" spans="1:80" x14ac:dyDescent="0.2">
      <c r="A665" s="302"/>
      <c r="B665" s="305"/>
      <c r="C665" s="306" t="s">
        <v>919</v>
      </c>
      <c r="D665" s="307"/>
      <c r="E665" s="308">
        <v>37.75</v>
      </c>
      <c r="F665" s="309"/>
      <c r="G665" s="310"/>
      <c r="H665" s="311"/>
      <c r="I665" s="303"/>
      <c r="J665" s="312"/>
      <c r="K665" s="303"/>
      <c r="M665" s="304" t="s">
        <v>919</v>
      </c>
      <c r="O665" s="293"/>
    </row>
    <row r="666" spans="1:80" ht="22.5" x14ac:dyDescent="0.2">
      <c r="A666" s="294">
        <v>162</v>
      </c>
      <c r="B666" s="295" t="s">
        <v>924</v>
      </c>
      <c r="C666" s="296" t="s">
        <v>925</v>
      </c>
      <c r="D666" s="297" t="s">
        <v>106</v>
      </c>
      <c r="E666" s="298">
        <v>129.88800000000001</v>
      </c>
      <c r="F666" s="298">
        <v>0</v>
      </c>
      <c r="G666" s="299">
        <f>E666*F666</f>
        <v>0</v>
      </c>
      <c r="H666" s="300">
        <v>3.2000000000000003E-4</v>
      </c>
      <c r="I666" s="301">
        <f>E666*H666</f>
        <v>4.1564160000000003E-2</v>
      </c>
      <c r="J666" s="300">
        <v>0</v>
      </c>
      <c r="K666" s="301">
        <f>E666*J666</f>
        <v>0</v>
      </c>
      <c r="O666" s="293">
        <v>2</v>
      </c>
      <c r="AA666" s="262">
        <v>1</v>
      </c>
      <c r="AB666" s="262">
        <v>7</v>
      </c>
      <c r="AC666" s="262">
        <v>7</v>
      </c>
      <c r="AZ666" s="262">
        <v>2</v>
      </c>
      <c r="BA666" s="262">
        <f>IF(AZ666=1,G666,0)</f>
        <v>0</v>
      </c>
      <c r="BB666" s="262">
        <f>IF(AZ666=2,G666,0)</f>
        <v>0</v>
      </c>
      <c r="BC666" s="262">
        <f>IF(AZ666=3,G666,0)</f>
        <v>0</v>
      </c>
      <c r="BD666" s="262">
        <f>IF(AZ666=4,G666,0)</f>
        <v>0</v>
      </c>
      <c r="BE666" s="262">
        <f>IF(AZ666=5,G666,0)</f>
        <v>0</v>
      </c>
      <c r="CA666" s="293">
        <v>1</v>
      </c>
      <c r="CB666" s="293">
        <v>7</v>
      </c>
    </row>
    <row r="667" spans="1:80" ht="22.5" x14ac:dyDescent="0.2">
      <c r="A667" s="302"/>
      <c r="B667" s="305"/>
      <c r="C667" s="306" t="s">
        <v>926</v>
      </c>
      <c r="D667" s="307"/>
      <c r="E667" s="308">
        <v>125.92</v>
      </c>
      <c r="F667" s="309"/>
      <c r="G667" s="310"/>
      <c r="H667" s="311"/>
      <c r="I667" s="303"/>
      <c r="J667" s="312"/>
      <c r="K667" s="303"/>
      <c r="M667" s="304" t="s">
        <v>926</v>
      </c>
      <c r="O667" s="293"/>
    </row>
    <row r="668" spans="1:80" x14ac:dyDescent="0.2">
      <c r="A668" s="302"/>
      <c r="B668" s="305"/>
      <c r="C668" s="306" t="s">
        <v>927</v>
      </c>
      <c r="D668" s="307"/>
      <c r="E668" s="308">
        <v>3.968</v>
      </c>
      <c r="F668" s="309"/>
      <c r="G668" s="310"/>
      <c r="H668" s="311"/>
      <c r="I668" s="303"/>
      <c r="J668" s="312"/>
      <c r="K668" s="303"/>
      <c r="M668" s="304" t="s">
        <v>927</v>
      </c>
      <c r="O668" s="293"/>
    </row>
    <row r="669" spans="1:80" ht="22.5" x14ac:dyDescent="0.2">
      <c r="A669" s="294">
        <v>163</v>
      </c>
      <c r="B669" s="295" t="s">
        <v>928</v>
      </c>
      <c r="C669" s="296" t="s">
        <v>929</v>
      </c>
      <c r="D669" s="297" t="s">
        <v>106</v>
      </c>
      <c r="E669" s="298">
        <v>86.873999999999995</v>
      </c>
      <c r="F669" s="298">
        <v>0</v>
      </c>
      <c r="G669" s="299">
        <f>E669*F669</f>
        <v>0</v>
      </c>
      <c r="H669" s="300">
        <v>4.8999999999999998E-4</v>
      </c>
      <c r="I669" s="301">
        <f>E669*H669</f>
        <v>4.2568259999999997E-2</v>
      </c>
      <c r="J669" s="300">
        <v>0</v>
      </c>
      <c r="K669" s="301">
        <f>E669*J669</f>
        <v>0</v>
      </c>
      <c r="O669" s="293">
        <v>2</v>
      </c>
      <c r="AA669" s="262">
        <v>1</v>
      </c>
      <c r="AB669" s="262">
        <v>7</v>
      </c>
      <c r="AC669" s="262">
        <v>7</v>
      </c>
      <c r="AZ669" s="262">
        <v>2</v>
      </c>
      <c r="BA669" s="262">
        <f>IF(AZ669=1,G669,0)</f>
        <v>0</v>
      </c>
      <c r="BB669" s="262">
        <f>IF(AZ669=2,G669,0)</f>
        <v>0</v>
      </c>
      <c r="BC669" s="262">
        <f>IF(AZ669=3,G669,0)</f>
        <v>0</v>
      </c>
      <c r="BD669" s="262">
        <f>IF(AZ669=4,G669,0)</f>
        <v>0</v>
      </c>
      <c r="BE669" s="262">
        <f>IF(AZ669=5,G669,0)</f>
        <v>0</v>
      </c>
      <c r="CA669" s="293">
        <v>1</v>
      </c>
      <c r="CB669" s="293">
        <v>7</v>
      </c>
    </row>
    <row r="670" spans="1:80" ht="22.5" x14ac:dyDescent="0.2">
      <c r="A670" s="302"/>
      <c r="B670" s="305"/>
      <c r="C670" s="306" t="s">
        <v>476</v>
      </c>
      <c r="D670" s="307"/>
      <c r="E670" s="308">
        <v>68.513999999999996</v>
      </c>
      <c r="F670" s="309"/>
      <c r="G670" s="310"/>
      <c r="H670" s="311"/>
      <c r="I670" s="303"/>
      <c r="J670" s="312"/>
      <c r="K670" s="303"/>
      <c r="M670" s="304" t="s">
        <v>476</v>
      </c>
      <c r="O670" s="293"/>
    </row>
    <row r="671" spans="1:80" x14ac:dyDescent="0.2">
      <c r="A671" s="302"/>
      <c r="B671" s="305"/>
      <c r="C671" s="306" t="s">
        <v>930</v>
      </c>
      <c r="D671" s="307"/>
      <c r="E671" s="308">
        <v>18.36</v>
      </c>
      <c r="F671" s="309"/>
      <c r="G671" s="310"/>
      <c r="H671" s="311"/>
      <c r="I671" s="303"/>
      <c r="J671" s="312"/>
      <c r="K671" s="303"/>
      <c r="M671" s="304" t="s">
        <v>930</v>
      </c>
      <c r="O671" s="293"/>
    </row>
    <row r="672" spans="1:80" x14ac:dyDescent="0.2">
      <c r="A672" s="294">
        <v>164</v>
      </c>
      <c r="B672" s="295" t="s">
        <v>931</v>
      </c>
      <c r="C672" s="296" t="s">
        <v>932</v>
      </c>
      <c r="D672" s="297" t="s">
        <v>106</v>
      </c>
      <c r="E672" s="298">
        <v>86.873999999999995</v>
      </c>
      <c r="F672" s="298">
        <v>0</v>
      </c>
      <c r="G672" s="299">
        <f>E672*F672</f>
        <v>0</v>
      </c>
      <c r="H672" s="300">
        <v>1.7000000000000001E-4</v>
      </c>
      <c r="I672" s="301">
        <f>E672*H672</f>
        <v>1.476858E-2</v>
      </c>
      <c r="J672" s="300">
        <v>0</v>
      </c>
      <c r="K672" s="301">
        <f>E672*J672</f>
        <v>0</v>
      </c>
      <c r="O672" s="293">
        <v>2</v>
      </c>
      <c r="AA672" s="262">
        <v>1</v>
      </c>
      <c r="AB672" s="262">
        <v>7</v>
      </c>
      <c r="AC672" s="262">
        <v>7</v>
      </c>
      <c r="AZ672" s="262">
        <v>2</v>
      </c>
      <c r="BA672" s="262">
        <f>IF(AZ672=1,G672,0)</f>
        <v>0</v>
      </c>
      <c r="BB672" s="262">
        <f>IF(AZ672=2,G672,0)</f>
        <v>0</v>
      </c>
      <c r="BC672" s="262">
        <f>IF(AZ672=3,G672,0)</f>
        <v>0</v>
      </c>
      <c r="BD672" s="262">
        <f>IF(AZ672=4,G672,0)</f>
        <v>0</v>
      </c>
      <c r="BE672" s="262">
        <f>IF(AZ672=5,G672,0)</f>
        <v>0</v>
      </c>
      <c r="CA672" s="293">
        <v>1</v>
      </c>
      <c r="CB672" s="293">
        <v>7</v>
      </c>
    </row>
    <row r="673" spans="1:80" ht="22.5" x14ac:dyDescent="0.2">
      <c r="A673" s="302"/>
      <c r="B673" s="305"/>
      <c r="C673" s="306" t="s">
        <v>476</v>
      </c>
      <c r="D673" s="307"/>
      <c r="E673" s="308">
        <v>68.513999999999996</v>
      </c>
      <c r="F673" s="309"/>
      <c r="G673" s="310"/>
      <c r="H673" s="311"/>
      <c r="I673" s="303"/>
      <c r="J673" s="312"/>
      <c r="K673" s="303"/>
      <c r="M673" s="304" t="s">
        <v>476</v>
      </c>
      <c r="O673" s="293"/>
    </row>
    <row r="674" spans="1:80" x14ac:dyDescent="0.2">
      <c r="A674" s="302"/>
      <c r="B674" s="305"/>
      <c r="C674" s="306" t="s">
        <v>930</v>
      </c>
      <c r="D674" s="307"/>
      <c r="E674" s="308">
        <v>18.36</v>
      </c>
      <c r="F674" s="309"/>
      <c r="G674" s="310"/>
      <c r="H674" s="311"/>
      <c r="I674" s="303"/>
      <c r="J674" s="312"/>
      <c r="K674" s="303"/>
      <c r="M674" s="304" t="s">
        <v>930</v>
      </c>
      <c r="O674" s="293"/>
    </row>
    <row r="675" spans="1:80" ht="22.5" x14ac:dyDescent="0.2">
      <c r="A675" s="294">
        <v>165</v>
      </c>
      <c r="B675" s="295" t="s">
        <v>933</v>
      </c>
      <c r="C675" s="296" t="s">
        <v>934</v>
      </c>
      <c r="D675" s="297" t="s">
        <v>181</v>
      </c>
      <c r="E675" s="298">
        <v>86.41</v>
      </c>
      <c r="F675" s="298">
        <v>0</v>
      </c>
      <c r="G675" s="299">
        <f>E675*F675</f>
        <v>0</v>
      </c>
      <c r="H675" s="300">
        <v>5.2999999999999998E-4</v>
      </c>
      <c r="I675" s="301">
        <f>E675*H675</f>
        <v>4.5797299999999999E-2</v>
      </c>
      <c r="J675" s="300">
        <v>0</v>
      </c>
      <c r="K675" s="301">
        <f>E675*J675</f>
        <v>0</v>
      </c>
      <c r="O675" s="293">
        <v>2</v>
      </c>
      <c r="AA675" s="262">
        <v>1</v>
      </c>
      <c r="AB675" s="262">
        <v>7</v>
      </c>
      <c r="AC675" s="262">
        <v>7</v>
      </c>
      <c r="AZ675" s="262">
        <v>2</v>
      </c>
      <c r="BA675" s="262">
        <f>IF(AZ675=1,G675,0)</f>
        <v>0</v>
      </c>
      <c r="BB675" s="262">
        <f>IF(AZ675=2,G675,0)</f>
        <v>0</v>
      </c>
      <c r="BC675" s="262">
        <f>IF(AZ675=3,G675,0)</f>
        <v>0</v>
      </c>
      <c r="BD675" s="262">
        <f>IF(AZ675=4,G675,0)</f>
        <v>0</v>
      </c>
      <c r="BE675" s="262">
        <f>IF(AZ675=5,G675,0)</f>
        <v>0</v>
      </c>
      <c r="CA675" s="293">
        <v>1</v>
      </c>
      <c r="CB675" s="293">
        <v>7</v>
      </c>
    </row>
    <row r="676" spans="1:80" ht="22.5" x14ac:dyDescent="0.2">
      <c r="A676" s="302"/>
      <c r="B676" s="305"/>
      <c r="C676" s="306" t="s">
        <v>935</v>
      </c>
      <c r="D676" s="307"/>
      <c r="E676" s="308">
        <v>86.41</v>
      </c>
      <c r="F676" s="309"/>
      <c r="G676" s="310"/>
      <c r="H676" s="311"/>
      <c r="I676" s="303"/>
      <c r="J676" s="312"/>
      <c r="K676" s="303"/>
      <c r="M676" s="304" t="s">
        <v>935</v>
      </c>
      <c r="O676" s="293"/>
    </row>
    <row r="677" spans="1:80" ht="22.5" x14ac:dyDescent="0.2">
      <c r="A677" s="294">
        <v>166</v>
      </c>
      <c r="B677" s="295" t="s">
        <v>936</v>
      </c>
      <c r="C677" s="296" t="s">
        <v>937</v>
      </c>
      <c r="D677" s="297" t="s">
        <v>106</v>
      </c>
      <c r="E677" s="298">
        <v>845.60350000000005</v>
      </c>
      <c r="F677" s="298">
        <v>0</v>
      </c>
      <c r="G677" s="299">
        <f>E677*F677</f>
        <v>0</v>
      </c>
      <c r="H677" s="300">
        <v>4.4999999999999997E-3</v>
      </c>
      <c r="I677" s="301">
        <f>E677*H677</f>
        <v>3.8052157499999999</v>
      </c>
      <c r="J677" s="300"/>
      <c r="K677" s="301">
        <f>E677*J677</f>
        <v>0</v>
      </c>
      <c r="O677" s="293">
        <v>2</v>
      </c>
      <c r="AA677" s="262">
        <v>3</v>
      </c>
      <c r="AB677" s="262">
        <v>7</v>
      </c>
      <c r="AC677" s="262">
        <v>628522691</v>
      </c>
      <c r="AZ677" s="262">
        <v>2</v>
      </c>
      <c r="BA677" s="262">
        <f>IF(AZ677=1,G677,0)</f>
        <v>0</v>
      </c>
      <c r="BB677" s="262">
        <f>IF(AZ677=2,G677,0)</f>
        <v>0</v>
      </c>
      <c r="BC677" s="262">
        <f>IF(AZ677=3,G677,0)</f>
        <v>0</v>
      </c>
      <c r="BD677" s="262">
        <f>IF(AZ677=4,G677,0)</f>
        <v>0</v>
      </c>
      <c r="BE677" s="262">
        <f>IF(AZ677=5,G677,0)</f>
        <v>0</v>
      </c>
      <c r="CA677" s="293">
        <v>3</v>
      </c>
      <c r="CB677" s="293">
        <v>7</v>
      </c>
    </row>
    <row r="678" spans="1:80" x14ac:dyDescent="0.2">
      <c r="A678" s="302"/>
      <c r="B678" s="305"/>
      <c r="C678" s="306" t="s">
        <v>938</v>
      </c>
      <c r="D678" s="307"/>
      <c r="E678" s="308">
        <v>513.27070000000003</v>
      </c>
      <c r="F678" s="309"/>
      <c r="G678" s="310"/>
      <c r="H678" s="311"/>
      <c r="I678" s="303"/>
      <c r="J678" s="312"/>
      <c r="K678" s="303"/>
      <c r="M678" s="304" t="s">
        <v>938</v>
      </c>
      <c r="O678" s="293"/>
    </row>
    <row r="679" spans="1:80" x14ac:dyDescent="0.2">
      <c r="A679" s="302"/>
      <c r="B679" s="305"/>
      <c r="C679" s="306" t="s">
        <v>939</v>
      </c>
      <c r="D679" s="307"/>
      <c r="E679" s="308">
        <v>332.33280000000002</v>
      </c>
      <c r="F679" s="309"/>
      <c r="G679" s="310"/>
      <c r="H679" s="311"/>
      <c r="I679" s="303"/>
      <c r="J679" s="312"/>
      <c r="K679" s="303"/>
      <c r="M679" s="304" t="s">
        <v>939</v>
      </c>
      <c r="O679" s="293"/>
    </row>
    <row r="680" spans="1:80" x14ac:dyDescent="0.2">
      <c r="A680" s="294">
        <v>167</v>
      </c>
      <c r="B680" s="295" t="s">
        <v>940</v>
      </c>
      <c r="C680" s="296" t="s">
        <v>941</v>
      </c>
      <c r="D680" s="297" t="s">
        <v>5</v>
      </c>
      <c r="E680" s="298"/>
      <c r="F680" s="298">
        <v>0</v>
      </c>
      <c r="G680" s="299">
        <f>E680*F680</f>
        <v>0</v>
      </c>
      <c r="H680" s="300">
        <v>0</v>
      </c>
      <c r="I680" s="301">
        <f>E680*H680</f>
        <v>0</v>
      </c>
      <c r="J680" s="300"/>
      <c r="K680" s="301">
        <f>E680*J680</f>
        <v>0</v>
      </c>
      <c r="O680" s="293">
        <v>2</v>
      </c>
      <c r="AA680" s="262">
        <v>7</v>
      </c>
      <c r="AB680" s="262">
        <v>1002</v>
      </c>
      <c r="AC680" s="262">
        <v>5</v>
      </c>
      <c r="AZ680" s="262">
        <v>2</v>
      </c>
      <c r="BA680" s="262">
        <f>IF(AZ680=1,G680,0)</f>
        <v>0</v>
      </c>
      <c r="BB680" s="262">
        <f>IF(AZ680=2,G680,0)</f>
        <v>0</v>
      </c>
      <c r="BC680" s="262">
        <f>IF(AZ680=3,G680,0)</f>
        <v>0</v>
      </c>
      <c r="BD680" s="262">
        <f>IF(AZ680=4,G680,0)</f>
        <v>0</v>
      </c>
      <c r="BE680" s="262">
        <f>IF(AZ680=5,G680,0)</f>
        <v>0</v>
      </c>
      <c r="CA680" s="293">
        <v>7</v>
      </c>
      <c r="CB680" s="293">
        <v>1002</v>
      </c>
    </row>
    <row r="681" spans="1:80" x14ac:dyDescent="0.2">
      <c r="A681" s="313"/>
      <c r="B681" s="314" t="s">
        <v>94</v>
      </c>
      <c r="C681" s="315" t="s">
        <v>908</v>
      </c>
      <c r="D681" s="316"/>
      <c r="E681" s="317"/>
      <c r="F681" s="318"/>
      <c r="G681" s="319">
        <f>SUM(G648:G680)</f>
        <v>0</v>
      </c>
      <c r="H681" s="320"/>
      <c r="I681" s="321">
        <f>SUM(I648:I680)</f>
        <v>5.1487377900000002</v>
      </c>
      <c r="J681" s="320"/>
      <c r="K681" s="321">
        <f>SUM(K648:K680)</f>
        <v>0</v>
      </c>
      <c r="O681" s="293">
        <v>4</v>
      </c>
      <c r="BA681" s="322">
        <f>SUM(BA648:BA680)</f>
        <v>0</v>
      </c>
      <c r="BB681" s="322">
        <f>SUM(BB648:BB680)</f>
        <v>0</v>
      </c>
      <c r="BC681" s="322">
        <f>SUM(BC648:BC680)</f>
        <v>0</v>
      </c>
      <c r="BD681" s="322">
        <f>SUM(BD648:BD680)</f>
        <v>0</v>
      </c>
      <c r="BE681" s="322">
        <f>SUM(BE648:BE680)</f>
        <v>0</v>
      </c>
    </row>
    <row r="682" spans="1:80" x14ac:dyDescent="0.2">
      <c r="A682" s="283" t="s">
        <v>90</v>
      </c>
      <c r="B682" s="284" t="s">
        <v>942</v>
      </c>
      <c r="C682" s="285" t="s">
        <v>943</v>
      </c>
      <c r="D682" s="286"/>
      <c r="E682" s="287"/>
      <c r="F682" s="287"/>
      <c r="G682" s="288"/>
      <c r="H682" s="289"/>
      <c r="I682" s="290"/>
      <c r="J682" s="291"/>
      <c r="K682" s="292"/>
      <c r="O682" s="293">
        <v>1</v>
      </c>
    </row>
    <row r="683" spans="1:80" ht="22.5" x14ac:dyDescent="0.2">
      <c r="A683" s="294">
        <v>168</v>
      </c>
      <c r="B683" s="295" t="s">
        <v>945</v>
      </c>
      <c r="C683" s="296" t="s">
        <v>946</v>
      </c>
      <c r="D683" s="297" t="s">
        <v>106</v>
      </c>
      <c r="E683" s="298">
        <v>19.38</v>
      </c>
      <c r="F683" s="298">
        <v>0</v>
      </c>
      <c r="G683" s="299">
        <f>E683*F683</f>
        <v>0</v>
      </c>
      <c r="H683" s="300">
        <v>3.3700000000000002E-3</v>
      </c>
      <c r="I683" s="301">
        <f>E683*H683</f>
        <v>6.5310599999999996E-2</v>
      </c>
      <c r="J683" s="300">
        <v>0</v>
      </c>
      <c r="K683" s="301">
        <f>E683*J683</f>
        <v>0</v>
      </c>
      <c r="O683" s="293">
        <v>2</v>
      </c>
      <c r="AA683" s="262">
        <v>2</v>
      </c>
      <c r="AB683" s="262">
        <v>7</v>
      </c>
      <c r="AC683" s="262">
        <v>7</v>
      </c>
      <c r="AZ683" s="262">
        <v>2</v>
      </c>
      <c r="BA683" s="262">
        <f>IF(AZ683=1,G683,0)</f>
        <v>0</v>
      </c>
      <c r="BB683" s="262">
        <f>IF(AZ683=2,G683,0)</f>
        <v>0</v>
      </c>
      <c r="BC683" s="262">
        <f>IF(AZ683=3,G683,0)</f>
        <v>0</v>
      </c>
      <c r="BD683" s="262">
        <f>IF(AZ683=4,G683,0)</f>
        <v>0</v>
      </c>
      <c r="BE683" s="262">
        <f>IF(AZ683=5,G683,0)</f>
        <v>0</v>
      </c>
      <c r="CA683" s="293">
        <v>2</v>
      </c>
      <c r="CB683" s="293">
        <v>7</v>
      </c>
    </row>
    <row r="684" spans="1:80" x14ac:dyDescent="0.2">
      <c r="A684" s="302"/>
      <c r="B684" s="305"/>
      <c r="C684" s="306" t="s">
        <v>947</v>
      </c>
      <c r="D684" s="307"/>
      <c r="E684" s="308">
        <v>19.38</v>
      </c>
      <c r="F684" s="309"/>
      <c r="G684" s="310"/>
      <c r="H684" s="311"/>
      <c r="I684" s="303"/>
      <c r="J684" s="312"/>
      <c r="K684" s="303"/>
      <c r="M684" s="304" t="s">
        <v>947</v>
      </c>
      <c r="O684" s="293"/>
    </row>
    <row r="685" spans="1:80" ht="22.5" x14ac:dyDescent="0.2">
      <c r="A685" s="294">
        <v>169</v>
      </c>
      <c r="B685" s="295" t="s">
        <v>948</v>
      </c>
      <c r="C685" s="296" t="s">
        <v>949</v>
      </c>
      <c r="D685" s="297" t="s">
        <v>106</v>
      </c>
      <c r="E685" s="298">
        <v>119.175</v>
      </c>
      <c r="F685" s="298">
        <v>0</v>
      </c>
      <c r="G685" s="299">
        <f>E685*F685</f>
        <v>0</v>
      </c>
      <c r="H685" s="300">
        <v>3.0599999999999998E-3</v>
      </c>
      <c r="I685" s="301">
        <f>E685*H685</f>
        <v>0.36467549999999999</v>
      </c>
      <c r="J685" s="300">
        <v>0</v>
      </c>
      <c r="K685" s="301">
        <f>E685*J685</f>
        <v>0</v>
      </c>
      <c r="O685" s="293">
        <v>2</v>
      </c>
      <c r="AA685" s="262">
        <v>2</v>
      </c>
      <c r="AB685" s="262">
        <v>7</v>
      </c>
      <c r="AC685" s="262">
        <v>7</v>
      </c>
      <c r="AZ685" s="262">
        <v>2</v>
      </c>
      <c r="BA685" s="262">
        <f>IF(AZ685=1,G685,0)</f>
        <v>0</v>
      </c>
      <c r="BB685" s="262">
        <f>IF(AZ685=2,G685,0)</f>
        <v>0</v>
      </c>
      <c r="BC685" s="262">
        <f>IF(AZ685=3,G685,0)</f>
        <v>0</v>
      </c>
      <c r="BD685" s="262">
        <f>IF(AZ685=4,G685,0)</f>
        <v>0</v>
      </c>
      <c r="BE685" s="262">
        <f>IF(AZ685=5,G685,0)</f>
        <v>0</v>
      </c>
      <c r="CA685" s="293">
        <v>2</v>
      </c>
      <c r="CB685" s="293">
        <v>7</v>
      </c>
    </row>
    <row r="686" spans="1:80" x14ac:dyDescent="0.2">
      <c r="A686" s="302"/>
      <c r="B686" s="305"/>
      <c r="C686" s="306" t="s">
        <v>950</v>
      </c>
      <c r="D686" s="307"/>
      <c r="E686" s="308">
        <v>119.175</v>
      </c>
      <c r="F686" s="309"/>
      <c r="G686" s="310"/>
      <c r="H686" s="311"/>
      <c r="I686" s="303"/>
      <c r="J686" s="312"/>
      <c r="K686" s="303"/>
      <c r="M686" s="304" t="s">
        <v>950</v>
      </c>
      <c r="O686" s="293"/>
    </row>
    <row r="687" spans="1:80" ht="22.5" x14ac:dyDescent="0.2">
      <c r="A687" s="294">
        <v>170</v>
      </c>
      <c r="B687" s="295" t="s">
        <v>951</v>
      </c>
      <c r="C687" s="296" t="s">
        <v>952</v>
      </c>
      <c r="D687" s="297" t="s">
        <v>106</v>
      </c>
      <c r="E687" s="298">
        <v>119.175</v>
      </c>
      <c r="F687" s="298">
        <v>0</v>
      </c>
      <c r="G687" s="299">
        <f>E687*F687</f>
        <v>0</v>
      </c>
      <c r="H687" s="300">
        <v>3.2000000000000003E-4</v>
      </c>
      <c r="I687" s="301">
        <f>E687*H687</f>
        <v>3.8136000000000003E-2</v>
      </c>
      <c r="J687" s="300">
        <v>0</v>
      </c>
      <c r="K687" s="301">
        <f>E687*J687</f>
        <v>0</v>
      </c>
      <c r="O687" s="293">
        <v>2</v>
      </c>
      <c r="AA687" s="262">
        <v>1</v>
      </c>
      <c r="AB687" s="262">
        <v>7</v>
      </c>
      <c r="AC687" s="262">
        <v>7</v>
      </c>
      <c r="AZ687" s="262">
        <v>2</v>
      </c>
      <c r="BA687" s="262">
        <f>IF(AZ687=1,G687,0)</f>
        <v>0</v>
      </c>
      <c r="BB687" s="262">
        <f>IF(AZ687=2,G687,0)</f>
        <v>0</v>
      </c>
      <c r="BC687" s="262">
        <f>IF(AZ687=3,G687,0)</f>
        <v>0</v>
      </c>
      <c r="BD687" s="262">
        <f>IF(AZ687=4,G687,0)</f>
        <v>0</v>
      </c>
      <c r="BE687" s="262">
        <f>IF(AZ687=5,G687,0)</f>
        <v>0</v>
      </c>
      <c r="CA687" s="293">
        <v>1</v>
      </c>
      <c r="CB687" s="293">
        <v>7</v>
      </c>
    </row>
    <row r="688" spans="1:80" x14ac:dyDescent="0.2">
      <c r="A688" s="302"/>
      <c r="B688" s="305"/>
      <c r="C688" s="306" t="s">
        <v>950</v>
      </c>
      <c r="D688" s="307"/>
      <c r="E688" s="308">
        <v>119.175</v>
      </c>
      <c r="F688" s="309"/>
      <c r="G688" s="310"/>
      <c r="H688" s="311"/>
      <c r="I688" s="303"/>
      <c r="J688" s="312"/>
      <c r="K688" s="303"/>
      <c r="M688" s="304" t="s">
        <v>950</v>
      </c>
      <c r="O688" s="293"/>
    </row>
    <row r="689" spans="1:80" x14ac:dyDescent="0.2">
      <c r="A689" s="294">
        <v>171</v>
      </c>
      <c r="B689" s="295" t="s">
        <v>953</v>
      </c>
      <c r="C689" s="296" t="s">
        <v>954</v>
      </c>
      <c r="D689" s="297" t="s">
        <v>106</v>
      </c>
      <c r="E689" s="298">
        <v>92.222999999999999</v>
      </c>
      <c r="F689" s="298">
        <v>0</v>
      </c>
      <c r="G689" s="299">
        <f>E689*F689</f>
        <v>0</v>
      </c>
      <c r="H689" s="300">
        <v>0</v>
      </c>
      <c r="I689" s="301">
        <f>E689*H689</f>
        <v>0</v>
      </c>
      <c r="J689" s="300">
        <v>-0.01</v>
      </c>
      <c r="K689" s="301">
        <f>E689*J689</f>
        <v>-0.92222999999999999</v>
      </c>
      <c r="O689" s="293">
        <v>2</v>
      </c>
      <c r="AA689" s="262">
        <v>1</v>
      </c>
      <c r="AB689" s="262">
        <v>7</v>
      </c>
      <c r="AC689" s="262">
        <v>7</v>
      </c>
      <c r="AZ689" s="262">
        <v>2</v>
      </c>
      <c r="BA689" s="262">
        <f>IF(AZ689=1,G689,0)</f>
        <v>0</v>
      </c>
      <c r="BB689" s="262">
        <f>IF(AZ689=2,G689,0)</f>
        <v>0</v>
      </c>
      <c r="BC689" s="262">
        <f>IF(AZ689=3,G689,0)</f>
        <v>0</v>
      </c>
      <c r="BD689" s="262">
        <f>IF(AZ689=4,G689,0)</f>
        <v>0</v>
      </c>
      <c r="BE689" s="262">
        <f>IF(AZ689=5,G689,0)</f>
        <v>0</v>
      </c>
      <c r="CA689" s="293">
        <v>1</v>
      </c>
      <c r="CB689" s="293">
        <v>7</v>
      </c>
    </row>
    <row r="690" spans="1:80" x14ac:dyDescent="0.2">
      <c r="A690" s="302"/>
      <c r="B690" s="305"/>
      <c r="C690" s="306" t="s">
        <v>955</v>
      </c>
      <c r="D690" s="307"/>
      <c r="E690" s="308">
        <v>16.968</v>
      </c>
      <c r="F690" s="309"/>
      <c r="G690" s="310"/>
      <c r="H690" s="311"/>
      <c r="I690" s="303"/>
      <c r="J690" s="312"/>
      <c r="K690" s="303"/>
      <c r="M690" s="304" t="s">
        <v>955</v>
      </c>
      <c r="O690" s="293"/>
    </row>
    <row r="691" spans="1:80" x14ac:dyDescent="0.2">
      <c r="A691" s="302"/>
      <c r="B691" s="305"/>
      <c r="C691" s="306" t="s">
        <v>956</v>
      </c>
      <c r="D691" s="307"/>
      <c r="E691" s="308">
        <v>75.254999999999995</v>
      </c>
      <c r="F691" s="309"/>
      <c r="G691" s="310"/>
      <c r="H691" s="311"/>
      <c r="I691" s="303"/>
      <c r="J691" s="312"/>
      <c r="K691" s="303"/>
      <c r="M691" s="304" t="s">
        <v>956</v>
      </c>
      <c r="O691" s="293"/>
    </row>
    <row r="692" spans="1:80" x14ac:dyDescent="0.2">
      <c r="A692" s="294">
        <v>172</v>
      </c>
      <c r="B692" s="295" t="s">
        <v>957</v>
      </c>
      <c r="C692" s="296" t="s">
        <v>958</v>
      </c>
      <c r="D692" s="297" t="s">
        <v>5</v>
      </c>
      <c r="E692" s="298"/>
      <c r="F692" s="298">
        <v>0</v>
      </c>
      <c r="G692" s="299">
        <f>E692*F692</f>
        <v>0</v>
      </c>
      <c r="H692" s="300">
        <v>0</v>
      </c>
      <c r="I692" s="301">
        <f>E692*H692</f>
        <v>0</v>
      </c>
      <c r="J692" s="300"/>
      <c r="K692" s="301">
        <f>E692*J692</f>
        <v>0</v>
      </c>
      <c r="O692" s="293">
        <v>2</v>
      </c>
      <c r="AA692" s="262">
        <v>7</v>
      </c>
      <c r="AB692" s="262">
        <v>1002</v>
      </c>
      <c r="AC692" s="262">
        <v>5</v>
      </c>
      <c r="AZ692" s="262">
        <v>2</v>
      </c>
      <c r="BA692" s="262">
        <f>IF(AZ692=1,G692,0)</f>
        <v>0</v>
      </c>
      <c r="BB692" s="262">
        <f>IF(AZ692=2,G692,0)</f>
        <v>0</v>
      </c>
      <c r="BC692" s="262">
        <f>IF(AZ692=3,G692,0)</f>
        <v>0</v>
      </c>
      <c r="BD692" s="262">
        <f>IF(AZ692=4,G692,0)</f>
        <v>0</v>
      </c>
      <c r="BE692" s="262">
        <f>IF(AZ692=5,G692,0)</f>
        <v>0</v>
      </c>
      <c r="CA692" s="293">
        <v>7</v>
      </c>
      <c r="CB692" s="293">
        <v>1002</v>
      </c>
    </row>
    <row r="693" spans="1:80" x14ac:dyDescent="0.2">
      <c r="A693" s="313"/>
      <c r="B693" s="314" t="s">
        <v>94</v>
      </c>
      <c r="C693" s="315" t="s">
        <v>944</v>
      </c>
      <c r="D693" s="316"/>
      <c r="E693" s="317"/>
      <c r="F693" s="318"/>
      <c r="G693" s="319">
        <f>SUM(G682:G692)</f>
        <v>0</v>
      </c>
      <c r="H693" s="320"/>
      <c r="I693" s="321">
        <f>SUM(I682:I692)</f>
        <v>0.46812209999999999</v>
      </c>
      <c r="J693" s="320"/>
      <c r="K693" s="321">
        <f>SUM(K682:K692)</f>
        <v>-0.92222999999999999</v>
      </c>
      <c r="O693" s="293">
        <v>4</v>
      </c>
      <c r="BA693" s="322">
        <f>SUM(BA682:BA692)</f>
        <v>0</v>
      </c>
      <c r="BB693" s="322">
        <f>SUM(BB682:BB692)</f>
        <v>0</v>
      </c>
      <c r="BC693" s="322">
        <f>SUM(BC682:BC692)</f>
        <v>0</v>
      </c>
      <c r="BD693" s="322">
        <f>SUM(BD682:BD692)</f>
        <v>0</v>
      </c>
      <c r="BE693" s="322">
        <f>SUM(BE682:BE692)</f>
        <v>0</v>
      </c>
    </row>
    <row r="694" spans="1:80" x14ac:dyDescent="0.2">
      <c r="A694" s="283" t="s">
        <v>90</v>
      </c>
      <c r="B694" s="284" t="s">
        <v>959</v>
      </c>
      <c r="C694" s="285" t="s">
        <v>960</v>
      </c>
      <c r="D694" s="286"/>
      <c r="E694" s="287"/>
      <c r="F694" s="287"/>
      <c r="G694" s="288"/>
      <c r="H694" s="289"/>
      <c r="I694" s="290"/>
      <c r="J694" s="291"/>
      <c r="K694" s="292"/>
      <c r="O694" s="293">
        <v>1</v>
      </c>
    </row>
    <row r="695" spans="1:80" x14ac:dyDescent="0.2">
      <c r="A695" s="294">
        <v>173</v>
      </c>
      <c r="B695" s="295" t="s">
        <v>962</v>
      </c>
      <c r="C695" s="296" t="s">
        <v>963</v>
      </c>
      <c r="D695" s="297" t="s">
        <v>106</v>
      </c>
      <c r="E695" s="298">
        <v>51.9</v>
      </c>
      <c r="F695" s="298">
        <v>0</v>
      </c>
      <c r="G695" s="299">
        <f>E695*F695</f>
        <v>0</v>
      </c>
      <c r="H695" s="300">
        <v>0</v>
      </c>
      <c r="I695" s="301">
        <f>E695*H695</f>
        <v>0</v>
      </c>
      <c r="J695" s="300">
        <v>-8.0000000000000002E-3</v>
      </c>
      <c r="K695" s="301">
        <f>E695*J695</f>
        <v>-0.41520000000000001</v>
      </c>
      <c r="O695" s="293">
        <v>2</v>
      </c>
      <c r="AA695" s="262">
        <v>1</v>
      </c>
      <c r="AB695" s="262">
        <v>7</v>
      </c>
      <c r="AC695" s="262">
        <v>7</v>
      </c>
      <c r="AZ695" s="262">
        <v>2</v>
      </c>
      <c r="BA695" s="262">
        <f>IF(AZ695=1,G695,0)</f>
        <v>0</v>
      </c>
      <c r="BB695" s="262">
        <f>IF(AZ695=2,G695,0)</f>
        <v>0</v>
      </c>
      <c r="BC695" s="262">
        <f>IF(AZ695=3,G695,0)</f>
        <v>0</v>
      </c>
      <c r="BD695" s="262">
        <f>IF(AZ695=4,G695,0)</f>
        <v>0</v>
      </c>
      <c r="BE695" s="262">
        <f>IF(AZ695=5,G695,0)</f>
        <v>0</v>
      </c>
      <c r="CA695" s="293">
        <v>1</v>
      </c>
      <c r="CB695" s="293">
        <v>7</v>
      </c>
    </row>
    <row r="696" spans="1:80" x14ac:dyDescent="0.2">
      <c r="A696" s="302"/>
      <c r="B696" s="305"/>
      <c r="C696" s="306" t="s">
        <v>964</v>
      </c>
      <c r="D696" s="307"/>
      <c r="E696" s="308">
        <v>51.9</v>
      </c>
      <c r="F696" s="309"/>
      <c r="G696" s="310"/>
      <c r="H696" s="311"/>
      <c r="I696" s="303"/>
      <c r="J696" s="312"/>
      <c r="K696" s="303"/>
      <c r="M696" s="304" t="s">
        <v>964</v>
      </c>
      <c r="O696" s="293"/>
    </row>
    <row r="697" spans="1:80" x14ac:dyDescent="0.2">
      <c r="A697" s="294">
        <v>174</v>
      </c>
      <c r="B697" s="295" t="s">
        <v>965</v>
      </c>
      <c r="C697" s="296" t="s">
        <v>966</v>
      </c>
      <c r="D697" s="297" t="s">
        <v>106</v>
      </c>
      <c r="E697" s="298">
        <v>530.5</v>
      </c>
      <c r="F697" s="298">
        <v>0</v>
      </c>
      <c r="G697" s="299">
        <f>E697*F697</f>
        <v>0</v>
      </c>
      <c r="H697" s="300">
        <v>0</v>
      </c>
      <c r="I697" s="301">
        <f>E697*H697</f>
        <v>0</v>
      </c>
      <c r="J697" s="300">
        <v>0</v>
      </c>
      <c r="K697" s="301">
        <f>E697*J697</f>
        <v>0</v>
      </c>
      <c r="O697" s="293">
        <v>2</v>
      </c>
      <c r="AA697" s="262">
        <v>1</v>
      </c>
      <c r="AB697" s="262">
        <v>7</v>
      </c>
      <c r="AC697" s="262">
        <v>7</v>
      </c>
      <c r="AZ697" s="262">
        <v>2</v>
      </c>
      <c r="BA697" s="262">
        <f>IF(AZ697=1,G697,0)</f>
        <v>0</v>
      </c>
      <c r="BB697" s="262">
        <f>IF(AZ697=2,G697,0)</f>
        <v>0</v>
      </c>
      <c r="BC697" s="262">
        <f>IF(AZ697=3,G697,0)</f>
        <v>0</v>
      </c>
      <c r="BD697" s="262">
        <f>IF(AZ697=4,G697,0)</f>
        <v>0</v>
      </c>
      <c r="BE697" s="262">
        <f>IF(AZ697=5,G697,0)</f>
        <v>0</v>
      </c>
      <c r="CA697" s="293">
        <v>1</v>
      </c>
      <c r="CB697" s="293">
        <v>7</v>
      </c>
    </row>
    <row r="698" spans="1:80" x14ac:dyDescent="0.2">
      <c r="A698" s="302"/>
      <c r="B698" s="305"/>
      <c r="C698" s="306" t="s">
        <v>967</v>
      </c>
      <c r="D698" s="307"/>
      <c r="E698" s="308">
        <v>109.9</v>
      </c>
      <c r="F698" s="309"/>
      <c r="G698" s="310"/>
      <c r="H698" s="311"/>
      <c r="I698" s="303"/>
      <c r="J698" s="312"/>
      <c r="K698" s="303"/>
      <c r="M698" s="304" t="s">
        <v>967</v>
      </c>
      <c r="O698" s="293"/>
    </row>
    <row r="699" spans="1:80" x14ac:dyDescent="0.2">
      <c r="A699" s="302"/>
      <c r="B699" s="305"/>
      <c r="C699" s="306" t="s">
        <v>968</v>
      </c>
      <c r="D699" s="307"/>
      <c r="E699" s="308">
        <v>88.2</v>
      </c>
      <c r="F699" s="309"/>
      <c r="G699" s="310"/>
      <c r="H699" s="311"/>
      <c r="I699" s="303"/>
      <c r="J699" s="312"/>
      <c r="K699" s="303"/>
      <c r="M699" s="304" t="s">
        <v>968</v>
      </c>
      <c r="O699" s="293"/>
    </row>
    <row r="700" spans="1:80" x14ac:dyDescent="0.2">
      <c r="A700" s="302"/>
      <c r="B700" s="305"/>
      <c r="C700" s="306" t="s">
        <v>969</v>
      </c>
      <c r="D700" s="307"/>
      <c r="E700" s="308">
        <v>88.9</v>
      </c>
      <c r="F700" s="309"/>
      <c r="G700" s="310"/>
      <c r="H700" s="311"/>
      <c r="I700" s="303"/>
      <c r="J700" s="312"/>
      <c r="K700" s="303"/>
      <c r="M700" s="304" t="s">
        <v>969</v>
      </c>
      <c r="O700" s="293"/>
    </row>
    <row r="701" spans="1:80" x14ac:dyDescent="0.2">
      <c r="A701" s="302"/>
      <c r="B701" s="305"/>
      <c r="C701" s="306" t="s">
        <v>577</v>
      </c>
      <c r="D701" s="307"/>
      <c r="E701" s="308">
        <v>176</v>
      </c>
      <c r="F701" s="309"/>
      <c r="G701" s="310"/>
      <c r="H701" s="311"/>
      <c r="I701" s="303"/>
      <c r="J701" s="312"/>
      <c r="K701" s="303"/>
      <c r="M701" s="304" t="s">
        <v>577</v>
      </c>
      <c r="O701" s="293"/>
    </row>
    <row r="702" spans="1:80" x14ac:dyDescent="0.2">
      <c r="A702" s="302"/>
      <c r="B702" s="305"/>
      <c r="C702" s="306" t="s">
        <v>384</v>
      </c>
      <c r="D702" s="307"/>
      <c r="E702" s="308">
        <v>67.5</v>
      </c>
      <c r="F702" s="309"/>
      <c r="G702" s="310"/>
      <c r="H702" s="311"/>
      <c r="I702" s="303"/>
      <c r="J702" s="312"/>
      <c r="K702" s="303"/>
      <c r="M702" s="304" t="s">
        <v>384</v>
      </c>
      <c r="O702" s="293"/>
    </row>
    <row r="703" spans="1:80" ht="22.5" x14ac:dyDescent="0.2">
      <c r="A703" s="294">
        <v>175</v>
      </c>
      <c r="B703" s="295" t="s">
        <v>970</v>
      </c>
      <c r="C703" s="296" t="s">
        <v>971</v>
      </c>
      <c r="D703" s="297" t="s">
        <v>106</v>
      </c>
      <c r="E703" s="298">
        <v>338.58499999999998</v>
      </c>
      <c r="F703" s="298">
        <v>0</v>
      </c>
      <c r="G703" s="299">
        <f>E703*F703</f>
        <v>0</v>
      </c>
      <c r="H703" s="300">
        <v>1.7000000000000001E-4</v>
      </c>
      <c r="I703" s="301">
        <f>E703*H703</f>
        <v>5.7559449999999998E-2</v>
      </c>
      <c r="J703" s="300">
        <v>0</v>
      </c>
      <c r="K703" s="301">
        <f>E703*J703</f>
        <v>0</v>
      </c>
      <c r="O703" s="293">
        <v>2</v>
      </c>
      <c r="AA703" s="262">
        <v>1</v>
      </c>
      <c r="AB703" s="262">
        <v>7</v>
      </c>
      <c r="AC703" s="262">
        <v>7</v>
      </c>
      <c r="AZ703" s="262">
        <v>2</v>
      </c>
      <c r="BA703" s="262">
        <f>IF(AZ703=1,G703,0)</f>
        <v>0</v>
      </c>
      <c r="BB703" s="262">
        <f>IF(AZ703=2,G703,0)</f>
        <v>0</v>
      </c>
      <c r="BC703" s="262">
        <f>IF(AZ703=3,G703,0)</f>
        <v>0</v>
      </c>
      <c r="BD703" s="262">
        <f>IF(AZ703=4,G703,0)</f>
        <v>0</v>
      </c>
      <c r="BE703" s="262">
        <f>IF(AZ703=5,G703,0)</f>
        <v>0</v>
      </c>
      <c r="CA703" s="293">
        <v>1</v>
      </c>
      <c r="CB703" s="293">
        <v>7</v>
      </c>
    </row>
    <row r="704" spans="1:80" x14ac:dyDescent="0.2">
      <c r="A704" s="302"/>
      <c r="B704" s="305"/>
      <c r="C704" s="306" t="s">
        <v>402</v>
      </c>
      <c r="D704" s="307"/>
      <c r="E704" s="308">
        <v>6.8</v>
      </c>
      <c r="F704" s="309"/>
      <c r="G704" s="310"/>
      <c r="H704" s="311"/>
      <c r="I704" s="303"/>
      <c r="J704" s="312"/>
      <c r="K704" s="303"/>
      <c r="M704" s="304" t="s">
        <v>402</v>
      </c>
      <c r="O704" s="293"/>
    </row>
    <row r="705" spans="1:80" x14ac:dyDescent="0.2">
      <c r="A705" s="302"/>
      <c r="B705" s="305"/>
      <c r="C705" s="306" t="s">
        <v>972</v>
      </c>
      <c r="D705" s="307"/>
      <c r="E705" s="308">
        <v>33.9</v>
      </c>
      <c r="F705" s="309"/>
      <c r="G705" s="310"/>
      <c r="H705" s="311"/>
      <c r="I705" s="303"/>
      <c r="J705" s="312"/>
      <c r="K705" s="303"/>
      <c r="M705" s="304" t="s">
        <v>972</v>
      </c>
      <c r="O705" s="293"/>
    </row>
    <row r="706" spans="1:80" x14ac:dyDescent="0.2">
      <c r="A706" s="302"/>
      <c r="B706" s="305"/>
      <c r="C706" s="306" t="s">
        <v>409</v>
      </c>
      <c r="D706" s="307"/>
      <c r="E706" s="308">
        <v>293.76</v>
      </c>
      <c r="F706" s="309"/>
      <c r="G706" s="310"/>
      <c r="H706" s="311"/>
      <c r="I706" s="303"/>
      <c r="J706" s="312"/>
      <c r="K706" s="303"/>
      <c r="M706" s="304" t="s">
        <v>409</v>
      </c>
      <c r="O706" s="293"/>
    </row>
    <row r="707" spans="1:80" x14ac:dyDescent="0.2">
      <c r="A707" s="302"/>
      <c r="B707" s="305"/>
      <c r="C707" s="306" t="s">
        <v>406</v>
      </c>
      <c r="D707" s="307"/>
      <c r="E707" s="308">
        <v>4.125</v>
      </c>
      <c r="F707" s="309"/>
      <c r="G707" s="310"/>
      <c r="H707" s="311"/>
      <c r="I707" s="303"/>
      <c r="J707" s="312"/>
      <c r="K707" s="303"/>
      <c r="M707" s="304" t="s">
        <v>406</v>
      </c>
      <c r="O707" s="293"/>
    </row>
    <row r="708" spans="1:80" x14ac:dyDescent="0.2">
      <c r="A708" s="294">
        <v>176</v>
      </c>
      <c r="B708" s="295" t="s">
        <v>973</v>
      </c>
      <c r="C708" s="296" t="s">
        <v>974</v>
      </c>
      <c r="D708" s="297" t="s">
        <v>106</v>
      </c>
      <c r="E708" s="298">
        <v>251.28</v>
      </c>
      <c r="F708" s="298">
        <v>0</v>
      </c>
      <c r="G708" s="299">
        <f>E708*F708</f>
        <v>0</v>
      </c>
      <c r="H708" s="300">
        <v>0</v>
      </c>
      <c r="I708" s="301">
        <f>E708*H708</f>
        <v>0</v>
      </c>
      <c r="J708" s="300">
        <v>0</v>
      </c>
      <c r="K708" s="301">
        <f>E708*J708</f>
        <v>0</v>
      </c>
      <c r="O708" s="293">
        <v>2</v>
      </c>
      <c r="AA708" s="262">
        <v>1</v>
      </c>
      <c r="AB708" s="262">
        <v>0</v>
      </c>
      <c r="AC708" s="262">
        <v>0</v>
      </c>
      <c r="AZ708" s="262">
        <v>2</v>
      </c>
      <c r="BA708" s="262">
        <f>IF(AZ708=1,G708,0)</f>
        <v>0</v>
      </c>
      <c r="BB708" s="262">
        <f>IF(AZ708=2,G708,0)</f>
        <v>0</v>
      </c>
      <c r="BC708" s="262">
        <f>IF(AZ708=3,G708,0)</f>
        <v>0</v>
      </c>
      <c r="BD708" s="262">
        <f>IF(AZ708=4,G708,0)</f>
        <v>0</v>
      </c>
      <c r="BE708" s="262">
        <f>IF(AZ708=5,G708,0)</f>
        <v>0</v>
      </c>
      <c r="CA708" s="293">
        <v>1</v>
      </c>
      <c r="CB708" s="293">
        <v>0</v>
      </c>
    </row>
    <row r="709" spans="1:80" x14ac:dyDescent="0.2">
      <c r="A709" s="302"/>
      <c r="B709" s="305"/>
      <c r="C709" s="306" t="s">
        <v>975</v>
      </c>
      <c r="D709" s="307"/>
      <c r="E709" s="308">
        <v>33.6</v>
      </c>
      <c r="F709" s="309"/>
      <c r="G709" s="310"/>
      <c r="H709" s="311"/>
      <c r="I709" s="303"/>
      <c r="J709" s="312"/>
      <c r="K709" s="303"/>
      <c r="M709" s="304" t="s">
        <v>975</v>
      </c>
      <c r="O709" s="293"/>
    </row>
    <row r="710" spans="1:80" x14ac:dyDescent="0.2">
      <c r="A710" s="302"/>
      <c r="B710" s="305"/>
      <c r="C710" s="306" t="s">
        <v>976</v>
      </c>
      <c r="D710" s="307"/>
      <c r="E710" s="308">
        <v>217.68</v>
      </c>
      <c r="F710" s="309"/>
      <c r="G710" s="310"/>
      <c r="H710" s="311"/>
      <c r="I710" s="303"/>
      <c r="J710" s="312"/>
      <c r="K710" s="303"/>
      <c r="M710" s="304" t="s">
        <v>976</v>
      </c>
      <c r="O710" s="293"/>
    </row>
    <row r="711" spans="1:80" x14ac:dyDescent="0.2">
      <c r="A711" s="294">
        <v>177</v>
      </c>
      <c r="B711" s="295" t="s">
        <v>977</v>
      </c>
      <c r="C711" s="296" t="s">
        <v>978</v>
      </c>
      <c r="D711" s="297" t="s">
        <v>106</v>
      </c>
      <c r="E711" s="298">
        <v>287</v>
      </c>
      <c r="F711" s="298">
        <v>0</v>
      </c>
      <c r="G711" s="299">
        <f>E711*F711</f>
        <v>0</v>
      </c>
      <c r="H711" s="300">
        <v>1.0000000000000001E-5</v>
      </c>
      <c r="I711" s="301">
        <f>E711*H711</f>
        <v>2.8700000000000002E-3</v>
      </c>
      <c r="J711" s="300">
        <v>0</v>
      </c>
      <c r="K711" s="301">
        <f>E711*J711</f>
        <v>0</v>
      </c>
      <c r="O711" s="293">
        <v>2</v>
      </c>
      <c r="AA711" s="262">
        <v>1</v>
      </c>
      <c r="AB711" s="262">
        <v>7</v>
      </c>
      <c r="AC711" s="262">
        <v>7</v>
      </c>
      <c r="AZ711" s="262">
        <v>2</v>
      </c>
      <c r="BA711" s="262">
        <f>IF(AZ711=1,G711,0)</f>
        <v>0</v>
      </c>
      <c r="BB711" s="262">
        <f>IF(AZ711=2,G711,0)</f>
        <v>0</v>
      </c>
      <c r="BC711" s="262">
        <f>IF(AZ711=3,G711,0)</f>
        <v>0</v>
      </c>
      <c r="BD711" s="262">
        <f>IF(AZ711=4,G711,0)</f>
        <v>0</v>
      </c>
      <c r="BE711" s="262">
        <f>IF(AZ711=5,G711,0)</f>
        <v>0</v>
      </c>
      <c r="CA711" s="293">
        <v>1</v>
      </c>
      <c r="CB711" s="293">
        <v>7</v>
      </c>
    </row>
    <row r="712" spans="1:80" x14ac:dyDescent="0.2">
      <c r="A712" s="302"/>
      <c r="B712" s="305"/>
      <c r="C712" s="306" t="s">
        <v>967</v>
      </c>
      <c r="D712" s="307"/>
      <c r="E712" s="308">
        <v>109.9</v>
      </c>
      <c r="F712" s="309"/>
      <c r="G712" s="310"/>
      <c r="H712" s="311"/>
      <c r="I712" s="303"/>
      <c r="J712" s="312"/>
      <c r="K712" s="303"/>
      <c r="M712" s="304" t="s">
        <v>967</v>
      </c>
      <c r="O712" s="293"/>
    </row>
    <row r="713" spans="1:80" x14ac:dyDescent="0.2">
      <c r="A713" s="302"/>
      <c r="B713" s="305"/>
      <c r="C713" s="306" t="s">
        <v>968</v>
      </c>
      <c r="D713" s="307"/>
      <c r="E713" s="308">
        <v>88.2</v>
      </c>
      <c r="F713" s="309"/>
      <c r="G713" s="310"/>
      <c r="H713" s="311"/>
      <c r="I713" s="303"/>
      <c r="J713" s="312"/>
      <c r="K713" s="303"/>
      <c r="M713" s="304" t="s">
        <v>968</v>
      </c>
      <c r="O713" s="293"/>
    </row>
    <row r="714" spans="1:80" x14ac:dyDescent="0.2">
      <c r="A714" s="302"/>
      <c r="B714" s="305"/>
      <c r="C714" s="306" t="s">
        <v>574</v>
      </c>
      <c r="D714" s="307"/>
      <c r="E714" s="308">
        <v>88.9</v>
      </c>
      <c r="F714" s="309"/>
      <c r="G714" s="310"/>
      <c r="H714" s="311"/>
      <c r="I714" s="303"/>
      <c r="J714" s="312"/>
      <c r="K714" s="303"/>
      <c r="M714" s="304" t="s">
        <v>574</v>
      </c>
      <c r="O714" s="293"/>
    </row>
    <row r="715" spans="1:80" x14ac:dyDescent="0.2">
      <c r="A715" s="294">
        <v>178</v>
      </c>
      <c r="B715" s="295" t="s">
        <v>979</v>
      </c>
      <c r="C715" s="296" t="s">
        <v>980</v>
      </c>
      <c r="D715" s="297" t="s">
        <v>110</v>
      </c>
      <c r="E715" s="298">
        <v>50.0623</v>
      </c>
      <c r="F715" s="298">
        <v>0</v>
      </c>
      <c r="G715" s="299">
        <f>E715*F715</f>
        <v>0</v>
      </c>
      <c r="H715" s="300">
        <v>2.5000000000000001E-2</v>
      </c>
      <c r="I715" s="301">
        <f>E715*H715</f>
        <v>1.2515575000000001</v>
      </c>
      <c r="J715" s="300"/>
      <c r="K715" s="301">
        <f>E715*J715</f>
        <v>0</v>
      </c>
      <c r="O715" s="293">
        <v>2</v>
      </c>
      <c r="AA715" s="262">
        <v>3</v>
      </c>
      <c r="AB715" s="262">
        <v>7</v>
      </c>
      <c r="AC715" s="262">
        <v>28375705</v>
      </c>
      <c r="AZ715" s="262">
        <v>2</v>
      </c>
      <c r="BA715" s="262">
        <f>IF(AZ715=1,G715,0)</f>
        <v>0</v>
      </c>
      <c r="BB715" s="262">
        <f>IF(AZ715=2,G715,0)</f>
        <v>0</v>
      </c>
      <c r="BC715" s="262">
        <f>IF(AZ715=3,G715,0)</f>
        <v>0</v>
      </c>
      <c r="BD715" s="262">
        <f>IF(AZ715=4,G715,0)</f>
        <v>0</v>
      </c>
      <c r="BE715" s="262">
        <f>IF(AZ715=5,G715,0)</f>
        <v>0</v>
      </c>
      <c r="CA715" s="293">
        <v>3</v>
      </c>
      <c r="CB715" s="293">
        <v>7</v>
      </c>
    </row>
    <row r="716" spans="1:80" ht="22.5" x14ac:dyDescent="0.2">
      <c r="A716" s="302"/>
      <c r="B716" s="305"/>
      <c r="C716" s="306" t="s">
        <v>981</v>
      </c>
      <c r="D716" s="307"/>
      <c r="E716" s="308">
        <v>16.959599999999998</v>
      </c>
      <c r="F716" s="309"/>
      <c r="G716" s="310"/>
      <c r="H716" s="311"/>
      <c r="I716" s="303"/>
      <c r="J716" s="312"/>
      <c r="K716" s="303"/>
      <c r="M716" s="304" t="s">
        <v>981</v>
      </c>
      <c r="O716" s="293"/>
    </row>
    <row r="717" spans="1:80" x14ac:dyDescent="0.2">
      <c r="A717" s="302"/>
      <c r="B717" s="305"/>
      <c r="C717" s="306" t="s">
        <v>982</v>
      </c>
      <c r="D717" s="307"/>
      <c r="E717" s="308">
        <v>14.817600000000001</v>
      </c>
      <c r="F717" s="309"/>
      <c r="G717" s="310"/>
      <c r="H717" s="311"/>
      <c r="I717" s="303"/>
      <c r="J717" s="312"/>
      <c r="K717" s="303"/>
      <c r="M717" s="304" t="s">
        <v>982</v>
      </c>
      <c r="O717" s="293"/>
    </row>
    <row r="718" spans="1:80" x14ac:dyDescent="0.2">
      <c r="A718" s="302"/>
      <c r="B718" s="305"/>
      <c r="C718" s="306" t="s">
        <v>983</v>
      </c>
      <c r="D718" s="307"/>
      <c r="E718" s="308">
        <v>18.2851</v>
      </c>
      <c r="F718" s="309"/>
      <c r="G718" s="310"/>
      <c r="H718" s="311"/>
      <c r="I718" s="303"/>
      <c r="J718" s="312"/>
      <c r="K718" s="303"/>
      <c r="M718" s="304" t="s">
        <v>983</v>
      </c>
      <c r="O718" s="293"/>
    </row>
    <row r="719" spans="1:80" x14ac:dyDescent="0.2">
      <c r="A719" s="294">
        <v>179</v>
      </c>
      <c r="B719" s="295" t="s">
        <v>984</v>
      </c>
      <c r="C719" s="296" t="s">
        <v>985</v>
      </c>
      <c r="D719" s="297" t="s">
        <v>106</v>
      </c>
      <c r="E719" s="298">
        <v>345.64499999999998</v>
      </c>
      <c r="F719" s="298">
        <v>0</v>
      </c>
      <c r="G719" s="299">
        <f>E719*F719</f>
        <v>0</v>
      </c>
      <c r="H719" s="300">
        <v>1.2999999999999999E-3</v>
      </c>
      <c r="I719" s="301">
        <f>E719*H719</f>
        <v>0.44933849999999997</v>
      </c>
      <c r="J719" s="300"/>
      <c r="K719" s="301">
        <f>E719*J719</f>
        <v>0</v>
      </c>
      <c r="O719" s="293">
        <v>2</v>
      </c>
      <c r="AA719" s="262">
        <v>3</v>
      </c>
      <c r="AB719" s="262">
        <v>7</v>
      </c>
      <c r="AC719" s="262">
        <v>631509071</v>
      </c>
      <c r="AZ719" s="262">
        <v>2</v>
      </c>
      <c r="BA719" s="262">
        <f>IF(AZ719=1,G719,0)</f>
        <v>0</v>
      </c>
      <c r="BB719" s="262">
        <f>IF(AZ719=2,G719,0)</f>
        <v>0</v>
      </c>
      <c r="BC719" s="262">
        <f>IF(AZ719=3,G719,0)</f>
        <v>0</v>
      </c>
      <c r="BD719" s="262">
        <f>IF(AZ719=4,G719,0)</f>
        <v>0</v>
      </c>
      <c r="BE719" s="262">
        <f>IF(AZ719=5,G719,0)</f>
        <v>0</v>
      </c>
      <c r="CA719" s="293">
        <v>3</v>
      </c>
      <c r="CB719" s="293">
        <v>7</v>
      </c>
    </row>
    <row r="720" spans="1:80" x14ac:dyDescent="0.2">
      <c r="A720" s="302"/>
      <c r="B720" s="305"/>
      <c r="C720" s="306" t="s">
        <v>986</v>
      </c>
      <c r="D720" s="307"/>
      <c r="E720" s="308">
        <v>93.344999999999999</v>
      </c>
      <c r="F720" s="309"/>
      <c r="G720" s="310"/>
      <c r="H720" s="311"/>
      <c r="I720" s="303"/>
      <c r="J720" s="312"/>
      <c r="K720" s="303"/>
      <c r="M720" s="304" t="s">
        <v>986</v>
      </c>
      <c r="O720" s="293"/>
    </row>
    <row r="721" spans="1:80" x14ac:dyDescent="0.2">
      <c r="A721" s="302"/>
      <c r="B721" s="305"/>
      <c r="C721" s="306" t="s">
        <v>987</v>
      </c>
      <c r="D721" s="307"/>
      <c r="E721" s="308">
        <v>184.8</v>
      </c>
      <c r="F721" s="309"/>
      <c r="G721" s="310"/>
      <c r="H721" s="311"/>
      <c r="I721" s="303"/>
      <c r="J721" s="312"/>
      <c r="K721" s="303"/>
      <c r="M721" s="304" t="s">
        <v>987</v>
      </c>
      <c r="O721" s="293"/>
    </row>
    <row r="722" spans="1:80" x14ac:dyDescent="0.2">
      <c r="A722" s="302"/>
      <c r="B722" s="305"/>
      <c r="C722" s="306" t="s">
        <v>384</v>
      </c>
      <c r="D722" s="307"/>
      <c r="E722" s="308">
        <v>67.5</v>
      </c>
      <c r="F722" s="309"/>
      <c r="G722" s="310"/>
      <c r="H722" s="311"/>
      <c r="I722" s="303"/>
      <c r="J722" s="312"/>
      <c r="K722" s="303"/>
      <c r="M722" s="304" t="s">
        <v>384</v>
      </c>
      <c r="O722" s="293"/>
    </row>
    <row r="723" spans="1:80" x14ac:dyDescent="0.2">
      <c r="A723" s="294">
        <v>180</v>
      </c>
      <c r="B723" s="295" t="s">
        <v>988</v>
      </c>
      <c r="C723" s="296" t="s">
        <v>989</v>
      </c>
      <c r="D723" s="297" t="s">
        <v>110</v>
      </c>
      <c r="E723" s="298">
        <v>14.595800000000001</v>
      </c>
      <c r="F723" s="298">
        <v>0</v>
      </c>
      <c r="G723" s="299">
        <f>E723*F723</f>
        <v>0</v>
      </c>
      <c r="H723" s="300">
        <v>2.5000000000000001E-2</v>
      </c>
      <c r="I723" s="301">
        <f>E723*H723</f>
        <v>0.36489500000000002</v>
      </c>
      <c r="J723" s="300"/>
      <c r="K723" s="301">
        <f>E723*J723</f>
        <v>0</v>
      </c>
      <c r="O723" s="293">
        <v>2</v>
      </c>
      <c r="AA723" s="262">
        <v>3</v>
      </c>
      <c r="AB723" s="262">
        <v>7</v>
      </c>
      <c r="AC723" s="262">
        <v>28375972</v>
      </c>
      <c r="AZ723" s="262">
        <v>2</v>
      </c>
      <c r="BA723" s="262">
        <f>IF(AZ723=1,G723,0)</f>
        <v>0</v>
      </c>
      <c r="BB723" s="262">
        <f>IF(AZ723=2,G723,0)</f>
        <v>0</v>
      </c>
      <c r="BC723" s="262">
        <f>IF(AZ723=3,G723,0)</f>
        <v>0</v>
      </c>
      <c r="BD723" s="262">
        <f>IF(AZ723=4,G723,0)</f>
        <v>0</v>
      </c>
      <c r="BE723" s="262">
        <f>IF(AZ723=5,G723,0)</f>
        <v>0</v>
      </c>
      <c r="CA723" s="293">
        <v>3</v>
      </c>
      <c r="CB723" s="293">
        <v>7</v>
      </c>
    </row>
    <row r="724" spans="1:80" x14ac:dyDescent="0.2">
      <c r="A724" s="302"/>
      <c r="B724" s="305"/>
      <c r="C724" s="306" t="s">
        <v>990</v>
      </c>
      <c r="D724" s="307"/>
      <c r="E724" s="308">
        <v>0.88200000000000001</v>
      </c>
      <c r="F724" s="309"/>
      <c r="G724" s="310"/>
      <c r="H724" s="311"/>
      <c r="I724" s="303"/>
      <c r="J724" s="312"/>
      <c r="K724" s="303"/>
      <c r="M724" s="304" t="s">
        <v>990</v>
      </c>
      <c r="O724" s="293"/>
    </row>
    <row r="725" spans="1:80" x14ac:dyDescent="0.2">
      <c r="A725" s="302"/>
      <c r="B725" s="305"/>
      <c r="C725" s="306" t="s">
        <v>991</v>
      </c>
      <c r="D725" s="307"/>
      <c r="E725" s="308">
        <v>13.713800000000001</v>
      </c>
      <c r="F725" s="309"/>
      <c r="G725" s="310"/>
      <c r="H725" s="311"/>
      <c r="I725" s="303"/>
      <c r="J725" s="312"/>
      <c r="K725" s="303"/>
      <c r="M725" s="304" t="s">
        <v>991</v>
      </c>
      <c r="O725" s="293"/>
    </row>
    <row r="726" spans="1:80" x14ac:dyDescent="0.2">
      <c r="A726" s="294">
        <v>181</v>
      </c>
      <c r="B726" s="295" t="s">
        <v>992</v>
      </c>
      <c r="C726" s="296" t="s">
        <v>993</v>
      </c>
      <c r="D726" s="297" t="s">
        <v>106</v>
      </c>
      <c r="E726" s="298">
        <v>17.64</v>
      </c>
      <c r="F726" s="298">
        <v>0</v>
      </c>
      <c r="G726" s="299">
        <f>E726*F726</f>
        <v>0</v>
      </c>
      <c r="H726" s="300">
        <v>2.8E-3</v>
      </c>
      <c r="I726" s="301">
        <f>E726*H726</f>
        <v>4.9391999999999998E-2</v>
      </c>
      <c r="J726" s="300"/>
      <c r="K726" s="301">
        <f>E726*J726</f>
        <v>0</v>
      </c>
      <c r="O726" s="293">
        <v>2</v>
      </c>
      <c r="AA726" s="262">
        <v>3</v>
      </c>
      <c r="AB726" s="262">
        <v>7</v>
      </c>
      <c r="AC726" s="262">
        <v>28376840</v>
      </c>
      <c r="AZ726" s="262">
        <v>2</v>
      </c>
      <c r="BA726" s="262">
        <f>IF(AZ726=1,G726,0)</f>
        <v>0</v>
      </c>
      <c r="BB726" s="262">
        <f>IF(AZ726=2,G726,0)</f>
        <v>0</v>
      </c>
      <c r="BC726" s="262">
        <f>IF(AZ726=3,G726,0)</f>
        <v>0</v>
      </c>
      <c r="BD726" s="262">
        <f>IF(AZ726=4,G726,0)</f>
        <v>0</v>
      </c>
      <c r="BE726" s="262">
        <f>IF(AZ726=5,G726,0)</f>
        <v>0</v>
      </c>
      <c r="CA726" s="293">
        <v>3</v>
      </c>
      <c r="CB726" s="293">
        <v>7</v>
      </c>
    </row>
    <row r="727" spans="1:80" x14ac:dyDescent="0.2">
      <c r="A727" s="302"/>
      <c r="B727" s="305"/>
      <c r="C727" s="306" t="s">
        <v>994</v>
      </c>
      <c r="D727" s="307"/>
      <c r="E727" s="308">
        <v>17.64</v>
      </c>
      <c r="F727" s="309"/>
      <c r="G727" s="310"/>
      <c r="H727" s="311"/>
      <c r="I727" s="303"/>
      <c r="J727" s="312"/>
      <c r="K727" s="303"/>
      <c r="M727" s="304" t="s">
        <v>994</v>
      </c>
      <c r="O727" s="293"/>
    </row>
    <row r="728" spans="1:80" x14ac:dyDescent="0.2">
      <c r="A728" s="294">
        <v>182</v>
      </c>
      <c r="B728" s="295" t="s">
        <v>995</v>
      </c>
      <c r="C728" s="296" t="s">
        <v>996</v>
      </c>
      <c r="D728" s="297" t="s">
        <v>5</v>
      </c>
      <c r="E728" s="298"/>
      <c r="F728" s="298">
        <v>0</v>
      </c>
      <c r="G728" s="299">
        <f>E728*F728</f>
        <v>0</v>
      </c>
      <c r="H728" s="300">
        <v>0</v>
      </c>
      <c r="I728" s="301">
        <f>E728*H728</f>
        <v>0</v>
      </c>
      <c r="J728" s="300"/>
      <c r="K728" s="301">
        <f>E728*J728</f>
        <v>0</v>
      </c>
      <c r="O728" s="293">
        <v>2</v>
      </c>
      <c r="AA728" s="262">
        <v>7</v>
      </c>
      <c r="AB728" s="262">
        <v>1002</v>
      </c>
      <c r="AC728" s="262">
        <v>5</v>
      </c>
      <c r="AZ728" s="262">
        <v>2</v>
      </c>
      <c r="BA728" s="262">
        <f>IF(AZ728=1,G728,0)</f>
        <v>0</v>
      </c>
      <c r="BB728" s="262">
        <f>IF(AZ728=2,G728,0)</f>
        <v>0</v>
      </c>
      <c r="BC728" s="262">
        <f>IF(AZ728=3,G728,0)</f>
        <v>0</v>
      </c>
      <c r="BD728" s="262">
        <f>IF(AZ728=4,G728,0)</f>
        <v>0</v>
      </c>
      <c r="BE728" s="262">
        <f>IF(AZ728=5,G728,0)</f>
        <v>0</v>
      </c>
      <c r="CA728" s="293">
        <v>7</v>
      </c>
      <c r="CB728" s="293">
        <v>1002</v>
      </c>
    </row>
    <row r="729" spans="1:80" x14ac:dyDescent="0.2">
      <c r="A729" s="313"/>
      <c r="B729" s="314" t="s">
        <v>94</v>
      </c>
      <c r="C729" s="315" t="s">
        <v>961</v>
      </c>
      <c r="D729" s="316"/>
      <c r="E729" s="317"/>
      <c r="F729" s="318"/>
      <c r="G729" s="319">
        <f>SUM(G694:G728)</f>
        <v>0</v>
      </c>
      <c r="H729" s="320"/>
      <c r="I729" s="321">
        <f>SUM(I694:I728)</f>
        <v>2.1756124500000005</v>
      </c>
      <c r="J729" s="320"/>
      <c r="K729" s="321">
        <f>SUM(K694:K728)</f>
        <v>-0.41520000000000001</v>
      </c>
      <c r="O729" s="293">
        <v>4</v>
      </c>
      <c r="BA729" s="322">
        <f>SUM(BA694:BA728)</f>
        <v>0</v>
      </c>
      <c r="BB729" s="322">
        <f>SUM(BB694:BB728)</f>
        <v>0</v>
      </c>
      <c r="BC729" s="322">
        <f>SUM(BC694:BC728)</f>
        <v>0</v>
      </c>
      <c r="BD729" s="322">
        <f>SUM(BD694:BD728)</f>
        <v>0</v>
      </c>
      <c r="BE729" s="322">
        <f>SUM(BE694:BE728)</f>
        <v>0</v>
      </c>
    </row>
    <row r="730" spans="1:80" x14ac:dyDescent="0.2">
      <c r="A730" s="283" t="s">
        <v>90</v>
      </c>
      <c r="B730" s="284" t="s">
        <v>997</v>
      </c>
      <c r="C730" s="285" t="s">
        <v>998</v>
      </c>
      <c r="D730" s="286"/>
      <c r="E730" s="287"/>
      <c r="F730" s="287"/>
      <c r="G730" s="288"/>
      <c r="H730" s="289"/>
      <c r="I730" s="290"/>
      <c r="J730" s="291"/>
      <c r="K730" s="292"/>
      <c r="O730" s="293">
        <v>1</v>
      </c>
    </row>
    <row r="731" spans="1:80" ht="22.5" x14ac:dyDescent="0.2">
      <c r="A731" s="294">
        <v>183</v>
      </c>
      <c r="B731" s="295" t="s">
        <v>1000</v>
      </c>
      <c r="C731" s="296" t="s">
        <v>1001</v>
      </c>
      <c r="D731" s="297" t="s">
        <v>181</v>
      </c>
      <c r="E731" s="298">
        <v>17.7</v>
      </c>
      <c r="F731" s="298">
        <v>0</v>
      </c>
      <c r="G731" s="299">
        <f>E731*F731</f>
        <v>0</v>
      </c>
      <c r="H731" s="300">
        <v>4.8999999999999998E-4</v>
      </c>
      <c r="I731" s="301">
        <f>E731*H731</f>
        <v>8.6730000000000002E-3</v>
      </c>
      <c r="J731" s="300">
        <v>-4.308E-2</v>
      </c>
      <c r="K731" s="301">
        <f>E731*J731</f>
        <v>-0.76251599999999997</v>
      </c>
      <c r="O731" s="293">
        <v>2</v>
      </c>
      <c r="AA731" s="262">
        <v>2</v>
      </c>
      <c r="AB731" s="262">
        <v>0</v>
      </c>
      <c r="AC731" s="262">
        <v>0</v>
      </c>
      <c r="AZ731" s="262">
        <v>2</v>
      </c>
      <c r="BA731" s="262">
        <f>IF(AZ731=1,G731,0)</f>
        <v>0</v>
      </c>
      <c r="BB731" s="262">
        <f>IF(AZ731=2,G731,0)</f>
        <v>0</v>
      </c>
      <c r="BC731" s="262">
        <f>IF(AZ731=3,G731,0)</f>
        <v>0</v>
      </c>
      <c r="BD731" s="262">
        <f>IF(AZ731=4,G731,0)</f>
        <v>0</v>
      </c>
      <c r="BE731" s="262">
        <f>IF(AZ731=5,G731,0)</f>
        <v>0</v>
      </c>
      <c r="CA731" s="293">
        <v>2</v>
      </c>
      <c r="CB731" s="293">
        <v>0</v>
      </c>
    </row>
    <row r="732" spans="1:80" x14ac:dyDescent="0.2">
      <c r="A732" s="294">
        <v>184</v>
      </c>
      <c r="B732" s="295" t="s">
        <v>1002</v>
      </c>
      <c r="C732" s="296" t="s">
        <v>1003</v>
      </c>
      <c r="D732" s="297" t="s">
        <v>211</v>
      </c>
      <c r="E732" s="298">
        <v>1</v>
      </c>
      <c r="F732" s="298">
        <v>0</v>
      </c>
      <c r="G732" s="299">
        <f>E732*F732</f>
        <v>0</v>
      </c>
      <c r="H732" s="300">
        <v>0</v>
      </c>
      <c r="I732" s="301">
        <f>E732*H732</f>
        <v>0</v>
      </c>
      <c r="J732" s="300">
        <v>-3.1870000000000002E-2</v>
      </c>
      <c r="K732" s="301">
        <f>E732*J732</f>
        <v>-3.1870000000000002E-2</v>
      </c>
      <c r="O732" s="293">
        <v>2</v>
      </c>
      <c r="AA732" s="262">
        <v>2</v>
      </c>
      <c r="AB732" s="262">
        <v>7</v>
      </c>
      <c r="AC732" s="262">
        <v>7</v>
      </c>
      <c r="AZ732" s="262">
        <v>2</v>
      </c>
      <c r="BA732" s="262">
        <f>IF(AZ732=1,G732,0)</f>
        <v>0</v>
      </c>
      <c r="BB732" s="262">
        <f>IF(AZ732=2,G732,0)</f>
        <v>0</v>
      </c>
      <c r="BC732" s="262">
        <f>IF(AZ732=3,G732,0)</f>
        <v>0</v>
      </c>
      <c r="BD732" s="262">
        <f>IF(AZ732=4,G732,0)</f>
        <v>0</v>
      </c>
      <c r="BE732" s="262">
        <f>IF(AZ732=5,G732,0)</f>
        <v>0</v>
      </c>
      <c r="CA732" s="293">
        <v>2</v>
      </c>
      <c r="CB732" s="293">
        <v>7</v>
      </c>
    </row>
    <row r="733" spans="1:80" x14ac:dyDescent="0.2">
      <c r="A733" s="313"/>
      <c r="B733" s="314" t="s">
        <v>94</v>
      </c>
      <c r="C733" s="315" t="s">
        <v>999</v>
      </c>
      <c r="D733" s="316"/>
      <c r="E733" s="317"/>
      <c r="F733" s="318"/>
      <c r="G733" s="319">
        <f>SUM(G730:G732)</f>
        <v>0</v>
      </c>
      <c r="H733" s="320"/>
      <c r="I733" s="321">
        <f>SUM(I730:I732)</f>
        <v>8.6730000000000002E-3</v>
      </c>
      <c r="J733" s="320"/>
      <c r="K733" s="321">
        <f>SUM(K730:K732)</f>
        <v>-0.79438599999999993</v>
      </c>
      <c r="O733" s="293">
        <v>4</v>
      </c>
      <c r="BA733" s="322">
        <f>SUM(BA730:BA732)</f>
        <v>0</v>
      </c>
      <c r="BB733" s="322">
        <f>SUM(BB730:BB732)</f>
        <v>0</v>
      </c>
      <c r="BC733" s="322">
        <f>SUM(BC730:BC732)</f>
        <v>0</v>
      </c>
      <c r="BD733" s="322">
        <f>SUM(BD730:BD732)</f>
        <v>0</v>
      </c>
      <c r="BE733" s="322">
        <f>SUM(BE730:BE732)</f>
        <v>0</v>
      </c>
    </row>
    <row r="734" spans="1:80" x14ac:dyDescent="0.2">
      <c r="A734" s="283" t="s">
        <v>90</v>
      </c>
      <c r="B734" s="284" t="s">
        <v>1004</v>
      </c>
      <c r="C734" s="285" t="s">
        <v>1005</v>
      </c>
      <c r="D734" s="286"/>
      <c r="E734" s="287"/>
      <c r="F734" s="287"/>
      <c r="G734" s="288"/>
      <c r="H734" s="289"/>
      <c r="I734" s="290"/>
      <c r="J734" s="291"/>
      <c r="K734" s="292"/>
      <c r="O734" s="293">
        <v>1</v>
      </c>
    </row>
    <row r="735" spans="1:80" x14ac:dyDescent="0.2">
      <c r="A735" s="294">
        <v>185</v>
      </c>
      <c r="B735" s="295" t="s">
        <v>1007</v>
      </c>
      <c r="C735" s="296" t="s">
        <v>1008</v>
      </c>
      <c r="D735" s="297" t="s">
        <v>106</v>
      </c>
      <c r="E735" s="298">
        <v>75.254999999999995</v>
      </c>
      <c r="F735" s="298">
        <v>0</v>
      </c>
      <c r="G735" s="299">
        <f>E735*F735</f>
        <v>0</v>
      </c>
      <c r="H735" s="300">
        <v>0</v>
      </c>
      <c r="I735" s="301">
        <f>E735*H735</f>
        <v>0</v>
      </c>
      <c r="J735" s="300">
        <v>-1.4999999999999999E-2</v>
      </c>
      <c r="K735" s="301">
        <f>E735*J735</f>
        <v>-1.128825</v>
      </c>
      <c r="O735" s="293">
        <v>2</v>
      </c>
      <c r="AA735" s="262">
        <v>1</v>
      </c>
      <c r="AB735" s="262">
        <v>7</v>
      </c>
      <c r="AC735" s="262">
        <v>7</v>
      </c>
      <c r="AZ735" s="262">
        <v>2</v>
      </c>
      <c r="BA735" s="262">
        <f>IF(AZ735=1,G735,0)</f>
        <v>0</v>
      </c>
      <c r="BB735" s="262">
        <f>IF(AZ735=2,G735,0)</f>
        <v>0</v>
      </c>
      <c r="BC735" s="262">
        <f>IF(AZ735=3,G735,0)</f>
        <v>0</v>
      </c>
      <c r="BD735" s="262">
        <f>IF(AZ735=4,G735,0)</f>
        <v>0</v>
      </c>
      <c r="BE735" s="262">
        <f>IF(AZ735=5,G735,0)</f>
        <v>0</v>
      </c>
      <c r="CA735" s="293">
        <v>1</v>
      </c>
      <c r="CB735" s="293">
        <v>7</v>
      </c>
    </row>
    <row r="736" spans="1:80" x14ac:dyDescent="0.2">
      <c r="A736" s="302"/>
      <c r="B736" s="305"/>
      <c r="C736" s="306" t="s">
        <v>1009</v>
      </c>
      <c r="D736" s="307"/>
      <c r="E736" s="308">
        <v>75.254999999999995</v>
      </c>
      <c r="F736" s="309"/>
      <c r="G736" s="310"/>
      <c r="H736" s="311"/>
      <c r="I736" s="303"/>
      <c r="J736" s="312"/>
      <c r="K736" s="303"/>
      <c r="M736" s="304" t="s">
        <v>1009</v>
      </c>
      <c r="O736" s="293"/>
    </row>
    <row r="737" spans="1:80" x14ac:dyDescent="0.2">
      <c r="A737" s="294">
        <v>186</v>
      </c>
      <c r="B737" s="295" t="s">
        <v>1010</v>
      </c>
      <c r="C737" s="296" t="s">
        <v>1011</v>
      </c>
      <c r="D737" s="297" t="s">
        <v>106</v>
      </c>
      <c r="E737" s="298">
        <v>12.9375</v>
      </c>
      <c r="F737" s="298">
        <v>0</v>
      </c>
      <c r="G737" s="299">
        <f>E737*F737</f>
        <v>0</v>
      </c>
      <c r="H737" s="300">
        <v>1.6000000000000001E-4</v>
      </c>
      <c r="I737" s="301">
        <f>E737*H737</f>
        <v>2.0700000000000002E-3</v>
      </c>
      <c r="J737" s="300">
        <v>-2.2799999999999999E-3</v>
      </c>
      <c r="K737" s="301">
        <f>E737*J737</f>
        <v>-2.9497499999999999E-2</v>
      </c>
      <c r="O737" s="293">
        <v>2</v>
      </c>
      <c r="AA737" s="262">
        <v>1</v>
      </c>
      <c r="AB737" s="262">
        <v>7</v>
      </c>
      <c r="AC737" s="262">
        <v>7</v>
      </c>
      <c r="AZ737" s="262">
        <v>2</v>
      </c>
      <c r="BA737" s="262">
        <f>IF(AZ737=1,G737,0)</f>
        <v>0</v>
      </c>
      <c r="BB737" s="262">
        <f>IF(AZ737=2,G737,0)</f>
        <v>0</v>
      </c>
      <c r="BC737" s="262">
        <f>IF(AZ737=3,G737,0)</f>
        <v>0</v>
      </c>
      <c r="BD737" s="262">
        <f>IF(AZ737=4,G737,0)</f>
        <v>0</v>
      </c>
      <c r="BE737" s="262">
        <f>IF(AZ737=5,G737,0)</f>
        <v>0</v>
      </c>
      <c r="CA737" s="293">
        <v>1</v>
      </c>
      <c r="CB737" s="293">
        <v>7</v>
      </c>
    </row>
    <row r="738" spans="1:80" x14ac:dyDescent="0.2">
      <c r="A738" s="302"/>
      <c r="B738" s="305"/>
      <c r="C738" s="306" t="s">
        <v>1012</v>
      </c>
      <c r="D738" s="307"/>
      <c r="E738" s="308">
        <v>5</v>
      </c>
      <c r="F738" s="309"/>
      <c r="G738" s="310"/>
      <c r="H738" s="311"/>
      <c r="I738" s="303"/>
      <c r="J738" s="312"/>
      <c r="K738" s="303"/>
      <c r="M738" s="304" t="s">
        <v>1012</v>
      </c>
      <c r="O738" s="293"/>
    </row>
    <row r="739" spans="1:80" x14ac:dyDescent="0.2">
      <c r="A739" s="302"/>
      <c r="B739" s="305"/>
      <c r="C739" s="306" t="s">
        <v>1013</v>
      </c>
      <c r="D739" s="307"/>
      <c r="E739" s="308">
        <v>7.9375</v>
      </c>
      <c r="F739" s="309"/>
      <c r="G739" s="310"/>
      <c r="H739" s="311"/>
      <c r="I739" s="303"/>
      <c r="J739" s="312"/>
      <c r="K739" s="303"/>
      <c r="M739" s="304" t="s">
        <v>1013</v>
      </c>
      <c r="O739" s="293"/>
    </row>
    <row r="740" spans="1:80" x14ac:dyDescent="0.2">
      <c r="A740" s="294">
        <v>187</v>
      </c>
      <c r="B740" s="295" t="s">
        <v>1014</v>
      </c>
      <c r="C740" s="296" t="s">
        <v>1015</v>
      </c>
      <c r="D740" s="297" t="s">
        <v>106</v>
      </c>
      <c r="E740" s="298">
        <v>265.60000000000002</v>
      </c>
      <c r="F740" s="298">
        <v>0</v>
      </c>
      <c r="G740" s="299">
        <f>E740*F740</f>
        <v>0</v>
      </c>
      <c r="H740" s="300">
        <v>0</v>
      </c>
      <c r="I740" s="301">
        <f>E740*H740</f>
        <v>0</v>
      </c>
      <c r="J740" s="300">
        <v>-1.7999999999999999E-2</v>
      </c>
      <c r="K740" s="301">
        <f>E740*J740</f>
        <v>-4.7808000000000002</v>
      </c>
      <c r="O740" s="293">
        <v>2</v>
      </c>
      <c r="AA740" s="262">
        <v>1</v>
      </c>
      <c r="AB740" s="262">
        <v>7</v>
      </c>
      <c r="AC740" s="262">
        <v>7</v>
      </c>
      <c r="AZ740" s="262">
        <v>2</v>
      </c>
      <c r="BA740" s="262">
        <f>IF(AZ740=1,G740,0)</f>
        <v>0</v>
      </c>
      <c r="BB740" s="262">
        <f>IF(AZ740=2,G740,0)</f>
        <v>0</v>
      </c>
      <c r="BC740" s="262">
        <f>IF(AZ740=3,G740,0)</f>
        <v>0</v>
      </c>
      <c r="BD740" s="262">
        <f>IF(AZ740=4,G740,0)</f>
        <v>0</v>
      </c>
      <c r="BE740" s="262">
        <f>IF(AZ740=5,G740,0)</f>
        <v>0</v>
      </c>
      <c r="CA740" s="293">
        <v>1</v>
      </c>
      <c r="CB740" s="293">
        <v>7</v>
      </c>
    </row>
    <row r="741" spans="1:80" x14ac:dyDescent="0.2">
      <c r="A741" s="302"/>
      <c r="B741" s="305"/>
      <c r="C741" s="306" t="s">
        <v>871</v>
      </c>
      <c r="D741" s="307"/>
      <c r="E741" s="308">
        <v>91.6</v>
      </c>
      <c r="F741" s="309"/>
      <c r="G741" s="310"/>
      <c r="H741" s="311"/>
      <c r="I741" s="303"/>
      <c r="J741" s="312"/>
      <c r="K741" s="303"/>
      <c r="M741" s="304" t="s">
        <v>871</v>
      </c>
      <c r="O741" s="293"/>
    </row>
    <row r="742" spans="1:80" x14ac:dyDescent="0.2">
      <c r="A742" s="302"/>
      <c r="B742" s="305"/>
      <c r="C742" s="306" t="s">
        <v>872</v>
      </c>
      <c r="D742" s="307"/>
      <c r="E742" s="308">
        <v>88.2</v>
      </c>
      <c r="F742" s="309"/>
      <c r="G742" s="310"/>
      <c r="H742" s="311"/>
      <c r="I742" s="303"/>
      <c r="J742" s="312"/>
      <c r="K742" s="303"/>
      <c r="M742" s="304" t="s">
        <v>872</v>
      </c>
      <c r="O742" s="293"/>
    </row>
    <row r="743" spans="1:80" x14ac:dyDescent="0.2">
      <c r="A743" s="302"/>
      <c r="B743" s="305"/>
      <c r="C743" s="306" t="s">
        <v>1016</v>
      </c>
      <c r="D743" s="307"/>
      <c r="E743" s="308">
        <v>85.8</v>
      </c>
      <c r="F743" s="309"/>
      <c r="G743" s="310"/>
      <c r="H743" s="311"/>
      <c r="I743" s="303"/>
      <c r="J743" s="312"/>
      <c r="K743" s="303"/>
      <c r="M743" s="304" t="s">
        <v>1016</v>
      </c>
      <c r="O743" s="293"/>
    </row>
    <row r="744" spans="1:80" x14ac:dyDescent="0.2">
      <c r="A744" s="294">
        <v>188</v>
      </c>
      <c r="B744" s="295" t="s">
        <v>1017</v>
      </c>
      <c r="C744" s="296" t="s">
        <v>1018</v>
      </c>
      <c r="D744" s="297" t="s">
        <v>106</v>
      </c>
      <c r="E744" s="298">
        <v>75.691100000000006</v>
      </c>
      <c r="F744" s="298">
        <v>0</v>
      </c>
      <c r="G744" s="299">
        <f>E744*F744</f>
        <v>0</v>
      </c>
      <c r="H744" s="300">
        <v>0</v>
      </c>
      <c r="I744" s="301">
        <f>E744*H744</f>
        <v>0</v>
      </c>
      <c r="J744" s="300">
        <v>-1.4E-2</v>
      </c>
      <c r="K744" s="301">
        <f>E744*J744</f>
        <v>-1.0596754000000002</v>
      </c>
      <c r="O744" s="293">
        <v>2</v>
      </c>
      <c r="AA744" s="262">
        <v>1</v>
      </c>
      <c r="AB744" s="262">
        <v>7</v>
      </c>
      <c r="AC744" s="262">
        <v>7</v>
      </c>
      <c r="AZ744" s="262">
        <v>2</v>
      </c>
      <c r="BA744" s="262">
        <f>IF(AZ744=1,G744,0)</f>
        <v>0</v>
      </c>
      <c r="BB744" s="262">
        <f>IF(AZ744=2,G744,0)</f>
        <v>0</v>
      </c>
      <c r="BC744" s="262">
        <f>IF(AZ744=3,G744,0)</f>
        <v>0</v>
      </c>
      <c r="BD744" s="262">
        <f>IF(AZ744=4,G744,0)</f>
        <v>0</v>
      </c>
      <c r="BE744" s="262">
        <f>IF(AZ744=5,G744,0)</f>
        <v>0</v>
      </c>
      <c r="CA744" s="293">
        <v>1</v>
      </c>
      <c r="CB744" s="293">
        <v>7</v>
      </c>
    </row>
    <row r="745" spans="1:80" x14ac:dyDescent="0.2">
      <c r="A745" s="302"/>
      <c r="B745" s="305"/>
      <c r="C745" s="306" t="s">
        <v>1019</v>
      </c>
      <c r="D745" s="307"/>
      <c r="E745" s="308">
        <v>75.691100000000006</v>
      </c>
      <c r="F745" s="309"/>
      <c r="G745" s="310"/>
      <c r="H745" s="311"/>
      <c r="I745" s="303"/>
      <c r="J745" s="312"/>
      <c r="K745" s="303"/>
      <c r="M745" s="304" t="s">
        <v>1019</v>
      </c>
      <c r="O745" s="293"/>
    </row>
    <row r="746" spans="1:80" x14ac:dyDescent="0.2">
      <c r="A746" s="294">
        <v>189</v>
      </c>
      <c r="B746" s="295" t="s">
        <v>1020</v>
      </c>
      <c r="C746" s="296" t="s">
        <v>1021</v>
      </c>
      <c r="D746" s="297" t="s">
        <v>181</v>
      </c>
      <c r="E746" s="298">
        <v>78.099999999999994</v>
      </c>
      <c r="F746" s="298">
        <v>0</v>
      </c>
      <c r="G746" s="299">
        <f>E746*F746</f>
        <v>0</v>
      </c>
      <c r="H746" s="300">
        <v>1.6000000000000001E-4</v>
      </c>
      <c r="I746" s="301">
        <f>E746*H746</f>
        <v>1.2496E-2</v>
      </c>
      <c r="J746" s="300">
        <v>-1.2999999999999999E-2</v>
      </c>
      <c r="K746" s="301">
        <f>E746*J746</f>
        <v>-1.0152999999999999</v>
      </c>
      <c r="O746" s="293">
        <v>2</v>
      </c>
      <c r="AA746" s="262">
        <v>1</v>
      </c>
      <c r="AB746" s="262">
        <v>0</v>
      </c>
      <c r="AC746" s="262">
        <v>0</v>
      </c>
      <c r="AZ746" s="262">
        <v>2</v>
      </c>
      <c r="BA746" s="262">
        <f>IF(AZ746=1,G746,0)</f>
        <v>0</v>
      </c>
      <c r="BB746" s="262">
        <f>IF(AZ746=2,G746,0)</f>
        <v>0</v>
      </c>
      <c r="BC746" s="262">
        <f>IF(AZ746=3,G746,0)</f>
        <v>0</v>
      </c>
      <c r="BD746" s="262">
        <f>IF(AZ746=4,G746,0)</f>
        <v>0</v>
      </c>
      <c r="BE746" s="262">
        <f>IF(AZ746=5,G746,0)</f>
        <v>0</v>
      </c>
      <c r="CA746" s="293">
        <v>1</v>
      </c>
      <c r="CB746" s="293">
        <v>0</v>
      </c>
    </row>
    <row r="747" spans="1:80" x14ac:dyDescent="0.2">
      <c r="A747" s="302"/>
      <c r="B747" s="305"/>
      <c r="C747" s="306" t="s">
        <v>1022</v>
      </c>
      <c r="D747" s="307"/>
      <c r="E747" s="308">
        <v>69.599999999999994</v>
      </c>
      <c r="F747" s="309"/>
      <c r="G747" s="310"/>
      <c r="H747" s="311"/>
      <c r="I747" s="303"/>
      <c r="J747" s="312"/>
      <c r="K747" s="303"/>
      <c r="M747" s="304" t="s">
        <v>1022</v>
      </c>
      <c r="O747" s="293"/>
    </row>
    <row r="748" spans="1:80" x14ac:dyDescent="0.2">
      <c r="A748" s="302"/>
      <c r="B748" s="305"/>
      <c r="C748" s="306" t="s">
        <v>1023</v>
      </c>
      <c r="D748" s="307"/>
      <c r="E748" s="308">
        <v>8.5</v>
      </c>
      <c r="F748" s="309"/>
      <c r="G748" s="310"/>
      <c r="H748" s="311"/>
      <c r="I748" s="303"/>
      <c r="J748" s="312"/>
      <c r="K748" s="303"/>
      <c r="M748" s="304" t="s">
        <v>1023</v>
      </c>
      <c r="O748" s="293"/>
    </row>
    <row r="749" spans="1:80" x14ac:dyDescent="0.2">
      <c r="A749" s="294">
        <v>190</v>
      </c>
      <c r="B749" s="295" t="s">
        <v>1024</v>
      </c>
      <c r="C749" s="296" t="s">
        <v>1025</v>
      </c>
      <c r="D749" s="297" t="s">
        <v>106</v>
      </c>
      <c r="E749" s="298">
        <v>90.966399999999993</v>
      </c>
      <c r="F749" s="298">
        <v>0</v>
      </c>
      <c r="G749" s="299">
        <f>E749*F749</f>
        <v>0</v>
      </c>
      <c r="H749" s="300">
        <v>6.0000000000000002E-5</v>
      </c>
      <c r="I749" s="301">
        <f>E749*H749</f>
        <v>5.4579839999999999E-3</v>
      </c>
      <c r="J749" s="300">
        <v>0</v>
      </c>
      <c r="K749" s="301">
        <f>E749*J749</f>
        <v>0</v>
      </c>
      <c r="O749" s="293">
        <v>2</v>
      </c>
      <c r="AA749" s="262">
        <v>1</v>
      </c>
      <c r="AB749" s="262">
        <v>7</v>
      </c>
      <c r="AC749" s="262">
        <v>7</v>
      </c>
      <c r="AZ749" s="262">
        <v>2</v>
      </c>
      <c r="BA749" s="262">
        <f>IF(AZ749=1,G749,0)</f>
        <v>0</v>
      </c>
      <c r="BB749" s="262">
        <f>IF(AZ749=2,G749,0)</f>
        <v>0</v>
      </c>
      <c r="BC749" s="262">
        <f>IF(AZ749=3,G749,0)</f>
        <v>0</v>
      </c>
      <c r="BD749" s="262">
        <f>IF(AZ749=4,G749,0)</f>
        <v>0</v>
      </c>
      <c r="BE749" s="262">
        <f>IF(AZ749=5,G749,0)</f>
        <v>0</v>
      </c>
      <c r="CA749" s="293">
        <v>1</v>
      </c>
      <c r="CB749" s="293">
        <v>7</v>
      </c>
    </row>
    <row r="750" spans="1:80" x14ac:dyDescent="0.2">
      <c r="A750" s="302"/>
      <c r="B750" s="305"/>
      <c r="C750" s="306" t="s">
        <v>1026</v>
      </c>
      <c r="D750" s="307"/>
      <c r="E750" s="308">
        <v>90.966399999999993</v>
      </c>
      <c r="F750" s="309"/>
      <c r="G750" s="310"/>
      <c r="H750" s="311"/>
      <c r="I750" s="303"/>
      <c r="J750" s="312"/>
      <c r="K750" s="303"/>
      <c r="M750" s="304" t="s">
        <v>1026</v>
      </c>
      <c r="O750" s="293"/>
    </row>
    <row r="751" spans="1:80" ht="22.5" x14ac:dyDescent="0.2">
      <c r="A751" s="294">
        <v>191</v>
      </c>
      <c r="B751" s="295" t="s">
        <v>1027</v>
      </c>
      <c r="C751" s="296" t="s">
        <v>1028</v>
      </c>
      <c r="D751" s="297" t="s">
        <v>106</v>
      </c>
      <c r="E751" s="298">
        <v>254.42500000000001</v>
      </c>
      <c r="F751" s="298">
        <v>0</v>
      </c>
      <c r="G751" s="299">
        <f>E751*F751</f>
        <v>0</v>
      </c>
      <c r="H751" s="300">
        <v>1.371E-2</v>
      </c>
      <c r="I751" s="301">
        <f>E751*H751</f>
        <v>3.48816675</v>
      </c>
      <c r="J751" s="300">
        <v>0</v>
      </c>
      <c r="K751" s="301">
        <f>E751*J751</f>
        <v>0</v>
      </c>
      <c r="O751" s="293">
        <v>2</v>
      </c>
      <c r="AA751" s="262">
        <v>1</v>
      </c>
      <c r="AB751" s="262">
        <v>0</v>
      </c>
      <c r="AC751" s="262">
        <v>0</v>
      </c>
      <c r="AZ751" s="262">
        <v>2</v>
      </c>
      <c r="BA751" s="262">
        <f>IF(AZ751=1,G751,0)</f>
        <v>0</v>
      </c>
      <c r="BB751" s="262">
        <f>IF(AZ751=2,G751,0)</f>
        <v>0</v>
      </c>
      <c r="BC751" s="262">
        <f>IF(AZ751=3,G751,0)</f>
        <v>0</v>
      </c>
      <c r="BD751" s="262">
        <f>IF(AZ751=4,G751,0)</f>
        <v>0</v>
      </c>
      <c r="BE751" s="262">
        <f>IF(AZ751=5,G751,0)</f>
        <v>0</v>
      </c>
      <c r="CA751" s="293">
        <v>1</v>
      </c>
      <c r="CB751" s="293">
        <v>0</v>
      </c>
    </row>
    <row r="752" spans="1:80" x14ac:dyDescent="0.2">
      <c r="A752" s="302"/>
      <c r="B752" s="305"/>
      <c r="C752" s="306" t="s">
        <v>402</v>
      </c>
      <c r="D752" s="307"/>
      <c r="E752" s="308">
        <v>6.8</v>
      </c>
      <c r="F752" s="309"/>
      <c r="G752" s="310"/>
      <c r="H752" s="311"/>
      <c r="I752" s="303"/>
      <c r="J752" s="312"/>
      <c r="K752" s="303"/>
      <c r="M752" s="304" t="s">
        <v>402</v>
      </c>
      <c r="O752" s="293"/>
    </row>
    <row r="753" spans="1:80" x14ac:dyDescent="0.2">
      <c r="A753" s="302"/>
      <c r="B753" s="305"/>
      <c r="C753" s="306" t="s">
        <v>1029</v>
      </c>
      <c r="D753" s="307"/>
      <c r="E753" s="308">
        <v>89.2</v>
      </c>
      <c r="F753" s="309"/>
      <c r="G753" s="310"/>
      <c r="H753" s="311"/>
      <c r="I753" s="303"/>
      <c r="J753" s="312"/>
      <c r="K753" s="303"/>
      <c r="M753" s="304" t="s">
        <v>1029</v>
      </c>
      <c r="O753" s="293"/>
    </row>
    <row r="754" spans="1:80" x14ac:dyDescent="0.2">
      <c r="A754" s="302"/>
      <c r="B754" s="305"/>
      <c r="C754" s="306" t="s">
        <v>1030</v>
      </c>
      <c r="D754" s="307"/>
      <c r="E754" s="308">
        <v>86.8</v>
      </c>
      <c r="F754" s="309"/>
      <c r="G754" s="310"/>
      <c r="H754" s="311"/>
      <c r="I754" s="303"/>
      <c r="J754" s="312"/>
      <c r="K754" s="303"/>
      <c r="M754" s="304" t="s">
        <v>1030</v>
      </c>
      <c r="O754" s="293"/>
    </row>
    <row r="755" spans="1:80" x14ac:dyDescent="0.2">
      <c r="A755" s="302"/>
      <c r="B755" s="305"/>
      <c r="C755" s="306" t="s">
        <v>384</v>
      </c>
      <c r="D755" s="307"/>
      <c r="E755" s="308">
        <v>67.5</v>
      </c>
      <c r="F755" s="309"/>
      <c r="G755" s="310"/>
      <c r="H755" s="311"/>
      <c r="I755" s="303"/>
      <c r="J755" s="312"/>
      <c r="K755" s="303"/>
      <c r="M755" s="304" t="s">
        <v>384</v>
      </c>
      <c r="O755" s="293"/>
    </row>
    <row r="756" spans="1:80" x14ac:dyDescent="0.2">
      <c r="A756" s="302"/>
      <c r="B756" s="305"/>
      <c r="C756" s="306" t="s">
        <v>406</v>
      </c>
      <c r="D756" s="307"/>
      <c r="E756" s="308">
        <v>4.125</v>
      </c>
      <c r="F756" s="309"/>
      <c r="G756" s="310"/>
      <c r="H756" s="311"/>
      <c r="I756" s="303"/>
      <c r="J756" s="312"/>
      <c r="K756" s="303"/>
      <c r="M756" s="304" t="s">
        <v>406</v>
      </c>
      <c r="O756" s="293"/>
    </row>
    <row r="757" spans="1:80" ht="22.5" x14ac:dyDescent="0.2">
      <c r="A757" s="294">
        <v>192</v>
      </c>
      <c r="B757" s="295" t="s">
        <v>1031</v>
      </c>
      <c r="C757" s="296" t="s">
        <v>1032</v>
      </c>
      <c r="D757" s="297" t="s">
        <v>106</v>
      </c>
      <c r="E757" s="298">
        <v>33.9</v>
      </c>
      <c r="F757" s="298">
        <v>0</v>
      </c>
      <c r="G757" s="299">
        <f>E757*F757</f>
        <v>0</v>
      </c>
      <c r="H757" s="300">
        <v>1.472E-2</v>
      </c>
      <c r="I757" s="301">
        <f>E757*H757</f>
        <v>0.49900800000000001</v>
      </c>
      <c r="J757" s="300">
        <v>0</v>
      </c>
      <c r="K757" s="301">
        <f>E757*J757</f>
        <v>0</v>
      </c>
      <c r="O757" s="293">
        <v>2</v>
      </c>
      <c r="AA757" s="262">
        <v>2</v>
      </c>
      <c r="AB757" s="262">
        <v>7</v>
      </c>
      <c r="AC757" s="262">
        <v>7</v>
      </c>
      <c r="AZ757" s="262">
        <v>2</v>
      </c>
      <c r="BA757" s="262">
        <f>IF(AZ757=1,G757,0)</f>
        <v>0</v>
      </c>
      <c r="BB757" s="262">
        <f>IF(AZ757=2,G757,0)</f>
        <v>0</v>
      </c>
      <c r="BC757" s="262">
        <f>IF(AZ757=3,G757,0)</f>
        <v>0</v>
      </c>
      <c r="BD757" s="262">
        <f>IF(AZ757=4,G757,0)</f>
        <v>0</v>
      </c>
      <c r="BE757" s="262">
        <f>IF(AZ757=5,G757,0)</f>
        <v>0</v>
      </c>
      <c r="CA757" s="293">
        <v>2</v>
      </c>
      <c r="CB757" s="293">
        <v>7</v>
      </c>
    </row>
    <row r="758" spans="1:80" x14ac:dyDescent="0.2">
      <c r="A758" s="302"/>
      <c r="B758" s="305"/>
      <c r="C758" s="306" t="s">
        <v>972</v>
      </c>
      <c r="D758" s="307"/>
      <c r="E758" s="308">
        <v>33.9</v>
      </c>
      <c r="F758" s="309"/>
      <c r="G758" s="310"/>
      <c r="H758" s="311"/>
      <c r="I758" s="303"/>
      <c r="J758" s="312"/>
      <c r="K758" s="303"/>
      <c r="M758" s="304" t="s">
        <v>972</v>
      </c>
      <c r="O758" s="293"/>
    </row>
    <row r="759" spans="1:80" x14ac:dyDescent="0.2">
      <c r="A759" s="294">
        <v>193</v>
      </c>
      <c r="B759" s="295" t="s">
        <v>1033</v>
      </c>
      <c r="C759" s="296" t="s">
        <v>1034</v>
      </c>
      <c r="D759" s="297" t="s">
        <v>211</v>
      </c>
      <c r="E759" s="298">
        <v>12</v>
      </c>
      <c r="F759" s="298">
        <v>0</v>
      </c>
      <c r="G759" s="299">
        <f>E759*F759</f>
        <v>0</v>
      </c>
      <c r="H759" s="300">
        <v>0</v>
      </c>
      <c r="I759" s="301">
        <f>E759*H759</f>
        <v>0</v>
      </c>
      <c r="J759" s="300">
        <v>0</v>
      </c>
      <c r="K759" s="301">
        <f>E759*J759</f>
        <v>0</v>
      </c>
      <c r="O759" s="293">
        <v>2</v>
      </c>
      <c r="AA759" s="262">
        <v>1</v>
      </c>
      <c r="AB759" s="262">
        <v>7</v>
      </c>
      <c r="AC759" s="262">
        <v>7</v>
      </c>
      <c r="AZ759" s="262">
        <v>2</v>
      </c>
      <c r="BA759" s="262">
        <f>IF(AZ759=1,G759,0)</f>
        <v>0</v>
      </c>
      <c r="BB759" s="262">
        <f>IF(AZ759=2,G759,0)</f>
        <v>0</v>
      </c>
      <c r="BC759" s="262">
        <f>IF(AZ759=3,G759,0)</f>
        <v>0</v>
      </c>
      <c r="BD759" s="262">
        <f>IF(AZ759=4,G759,0)</f>
        <v>0</v>
      </c>
      <c r="BE759" s="262">
        <f>IF(AZ759=5,G759,0)</f>
        <v>0</v>
      </c>
      <c r="CA759" s="293">
        <v>1</v>
      </c>
      <c r="CB759" s="293">
        <v>7</v>
      </c>
    </row>
    <row r="760" spans="1:80" x14ac:dyDescent="0.2">
      <c r="A760" s="302"/>
      <c r="B760" s="305"/>
      <c r="C760" s="306" t="s">
        <v>1035</v>
      </c>
      <c r="D760" s="307"/>
      <c r="E760" s="308">
        <v>12</v>
      </c>
      <c r="F760" s="309"/>
      <c r="G760" s="310"/>
      <c r="H760" s="311"/>
      <c r="I760" s="303"/>
      <c r="J760" s="312"/>
      <c r="K760" s="303"/>
      <c r="M760" s="304" t="s">
        <v>1035</v>
      </c>
      <c r="O760" s="293"/>
    </row>
    <row r="761" spans="1:80" x14ac:dyDescent="0.2">
      <c r="A761" s="294">
        <v>194</v>
      </c>
      <c r="B761" s="295" t="s">
        <v>1036</v>
      </c>
      <c r="C761" s="296" t="s">
        <v>1037</v>
      </c>
      <c r="D761" s="297" t="s">
        <v>211</v>
      </c>
      <c r="E761" s="298">
        <v>22</v>
      </c>
      <c r="F761" s="298">
        <v>0</v>
      </c>
      <c r="G761" s="299">
        <f>E761*F761</f>
        <v>0</v>
      </c>
      <c r="H761" s="300">
        <v>0</v>
      </c>
      <c r="I761" s="301">
        <f>E761*H761</f>
        <v>0</v>
      </c>
      <c r="J761" s="300"/>
      <c r="K761" s="301">
        <f>E761*J761</f>
        <v>0</v>
      </c>
      <c r="O761" s="293">
        <v>2</v>
      </c>
      <c r="AA761" s="262">
        <v>3</v>
      </c>
      <c r="AB761" s="262">
        <v>7</v>
      </c>
      <c r="AC761" s="262">
        <v>309001290000</v>
      </c>
      <c r="AZ761" s="262">
        <v>2</v>
      </c>
      <c r="BA761" s="262">
        <f>IF(AZ761=1,G761,0)</f>
        <v>0</v>
      </c>
      <c r="BB761" s="262">
        <f>IF(AZ761=2,G761,0)</f>
        <v>0</v>
      </c>
      <c r="BC761" s="262">
        <f>IF(AZ761=3,G761,0)</f>
        <v>0</v>
      </c>
      <c r="BD761" s="262">
        <f>IF(AZ761=4,G761,0)</f>
        <v>0</v>
      </c>
      <c r="BE761" s="262">
        <f>IF(AZ761=5,G761,0)</f>
        <v>0</v>
      </c>
      <c r="CA761" s="293">
        <v>3</v>
      </c>
      <c r="CB761" s="293">
        <v>7</v>
      </c>
    </row>
    <row r="762" spans="1:80" x14ac:dyDescent="0.2">
      <c r="A762" s="302"/>
      <c r="B762" s="305"/>
      <c r="C762" s="306" t="s">
        <v>1038</v>
      </c>
      <c r="D762" s="307"/>
      <c r="E762" s="308">
        <v>12</v>
      </c>
      <c r="F762" s="309"/>
      <c r="G762" s="310"/>
      <c r="H762" s="311"/>
      <c r="I762" s="303"/>
      <c r="J762" s="312"/>
      <c r="K762" s="303"/>
      <c r="M762" s="304" t="s">
        <v>1038</v>
      </c>
      <c r="O762" s="293"/>
    </row>
    <row r="763" spans="1:80" x14ac:dyDescent="0.2">
      <c r="A763" s="302"/>
      <c r="B763" s="305"/>
      <c r="C763" s="306" t="s">
        <v>1039</v>
      </c>
      <c r="D763" s="307"/>
      <c r="E763" s="308">
        <v>10</v>
      </c>
      <c r="F763" s="309"/>
      <c r="G763" s="310"/>
      <c r="H763" s="311"/>
      <c r="I763" s="303"/>
      <c r="J763" s="312"/>
      <c r="K763" s="303"/>
      <c r="M763" s="304" t="s">
        <v>1039</v>
      </c>
      <c r="O763" s="293"/>
    </row>
    <row r="764" spans="1:80" x14ac:dyDescent="0.2">
      <c r="A764" s="294">
        <v>195</v>
      </c>
      <c r="B764" s="295" t="s">
        <v>1040</v>
      </c>
      <c r="C764" s="296" t="s">
        <v>1041</v>
      </c>
      <c r="D764" s="297" t="s">
        <v>106</v>
      </c>
      <c r="E764" s="298">
        <v>6.8</v>
      </c>
      <c r="F764" s="298">
        <v>0</v>
      </c>
      <c r="G764" s="299">
        <f>E764*F764</f>
        <v>0</v>
      </c>
      <c r="H764" s="300">
        <v>6.6E-3</v>
      </c>
      <c r="I764" s="301">
        <f>E764*H764</f>
        <v>4.4879999999999996E-2</v>
      </c>
      <c r="J764" s="300">
        <v>0</v>
      </c>
      <c r="K764" s="301">
        <f>E764*J764</f>
        <v>0</v>
      </c>
      <c r="O764" s="293">
        <v>2</v>
      </c>
      <c r="AA764" s="262">
        <v>1</v>
      </c>
      <c r="AB764" s="262">
        <v>7</v>
      </c>
      <c r="AC764" s="262">
        <v>7</v>
      </c>
      <c r="AZ764" s="262">
        <v>2</v>
      </c>
      <c r="BA764" s="262">
        <f>IF(AZ764=1,G764,0)</f>
        <v>0</v>
      </c>
      <c r="BB764" s="262">
        <f>IF(AZ764=2,G764,0)</f>
        <v>0</v>
      </c>
      <c r="BC764" s="262">
        <f>IF(AZ764=3,G764,0)</f>
        <v>0</v>
      </c>
      <c r="BD764" s="262">
        <f>IF(AZ764=4,G764,0)</f>
        <v>0</v>
      </c>
      <c r="BE764" s="262">
        <f>IF(AZ764=5,G764,0)</f>
        <v>0</v>
      </c>
      <c r="CA764" s="293">
        <v>1</v>
      </c>
      <c r="CB764" s="293">
        <v>7</v>
      </c>
    </row>
    <row r="765" spans="1:80" x14ac:dyDescent="0.2">
      <c r="A765" s="302"/>
      <c r="B765" s="305"/>
      <c r="C765" s="306" t="s">
        <v>402</v>
      </c>
      <c r="D765" s="307"/>
      <c r="E765" s="308">
        <v>6.8</v>
      </c>
      <c r="F765" s="309"/>
      <c r="G765" s="310"/>
      <c r="H765" s="311"/>
      <c r="I765" s="303"/>
      <c r="J765" s="312"/>
      <c r="K765" s="303"/>
      <c r="M765" s="304" t="s">
        <v>402</v>
      </c>
      <c r="O765" s="293"/>
    </row>
    <row r="766" spans="1:80" ht="22.5" x14ac:dyDescent="0.2">
      <c r="A766" s="294">
        <v>196</v>
      </c>
      <c r="B766" s="295" t="s">
        <v>1042</v>
      </c>
      <c r="C766" s="296" t="s">
        <v>1043</v>
      </c>
      <c r="D766" s="297" t="s">
        <v>106</v>
      </c>
      <c r="E766" s="298">
        <v>297.88499999999999</v>
      </c>
      <c r="F766" s="298">
        <v>0</v>
      </c>
      <c r="G766" s="299">
        <f>E766*F766</f>
        <v>0</v>
      </c>
      <c r="H766" s="300">
        <v>1.4499999999999999E-3</v>
      </c>
      <c r="I766" s="301">
        <f>E766*H766</f>
        <v>0.43193324999999994</v>
      </c>
      <c r="J766" s="300">
        <v>0</v>
      </c>
      <c r="K766" s="301">
        <f>E766*J766</f>
        <v>0</v>
      </c>
      <c r="O766" s="293">
        <v>2</v>
      </c>
      <c r="AA766" s="262">
        <v>1</v>
      </c>
      <c r="AB766" s="262">
        <v>0</v>
      </c>
      <c r="AC766" s="262">
        <v>0</v>
      </c>
      <c r="AZ766" s="262">
        <v>2</v>
      </c>
      <c r="BA766" s="262">
        <f>IF(AZ766=1,G766,0)</f>
        <v>0</v>
      </c>
      <c r="BB766" s="262">
        <f>IF(AZ766=2,G766,0)</f>
        <v>0</v>
      </c>
      <c r="BC766" s="262">
        <f>IF(AZ766=3,G766,0)</f>
        <v>0</v>
      </c>
      <c r="BD766" s="262">
        <f>IF(AZ766=4,G766,0)</f>
        <v>0</v>
      </c>
      <c r="BE766" s="262">
        <f>IF(AZ766=5,G766,0)</f>
        <v>0</v>
      </c>
      <c r="CA766" s="293">
        <v>1</v>
      </c>
      <c r="CB766" s="293">
        <v>0</v>
      </c>
    </row>
    <row r="767" spans="1:80" x14ac:dyDescent="0.2">
      <c r="A767" s="302"/>
      <c r="B767" s="305"/>
      <c r="C767" s="306" t="s">
        <v>1044</v>
      </c>
      <c r="D767" s="307"/>
      <c r="E767" s="308">
        <v>293.76</v>
      </c>
      <c r="F767" s="309"/>
      <c r="G767" s="310"/>
      <c r="H767" s="311"/>
      <c r="I767" s="303"/>
      <c r="J767" s="312"/>
      <c r="K767" s="303"/>
      <c r="M767" s="304" t="s">
        <v>1044</v>
      </c>
      <c r="O767" s="293"/>
    </row>
    <row r="768" spans="1:80" x14ac:dyDescent="0.2">
      <c r="A768" s="302"/>
      <c r="B768" s="305"/>
      <c r="C768" s="306" t="s">
        <v>406</v>
      </c>
      <c r="D768" s="307"/>
      <c r="E768" s="308">
        <v>4.125</v>
      </c>
      <c r="F768" s="309"/>
      <c r="G768" s="310"/>
      <c r="H768" s="311"/>
      <c r="I768" s="303"/>
      <c r="J768" s="312"/>
      <c r="K768" s="303"/>
      <c r="M768" s="304" t="s">
        <v>406</v>
      </c>
      <c r="O768" s="293"/>
    </row>
    <row r="769" spans="1:80" x14ac:dyDescent="0.2">
      <c r="A769" s="294">
        <v>197</v>
      </c>
      <c r="B769" s="295" t="s">
        <v>1045</v>
      </c>
      <c r="C769" s="296" t="s">
        <v>1046</v>
      </c>
      <c r="D769" s="297" t="s">
        <v>106</v>
      </c>
      <c r="E769" s="298">
        <v>33.9</v>
      </c>
      <c r="F769" s="298">
        <v>0</v>
      </c>
      <c r="G769" s="299">
        <f>E769*F769</f>
        <v>0</v>
      </c>
      <c r="H769" s="300">
        <v>0</v>
      </c>
      <c r="I769" s="301">
        <f>E769*H769</f>
        <v>0</v>
      </c>
      <c r="J769" s="300">
        <v>0</v>
      </c>
      <c r="K769" s="301">
        <f>E769*J769</f>
        <v>0</v>
      </c>
      <c r="O769" s="293">
        <v>2</v>
      </c>
      <c r="AA769" s="262">
        <v>1</v>
      </c>
      <c r="AB769" s="262">
        <v>7</v>
      </c>
      <c r="AC769" s="262">
        <v>7</v>
      </c>
      <c r="AZ769" s="262">
        <v>2</v>
      </c>
      <c r="BA769" s="262">
        <f>IF(AZ769=1,G769,0)</f>
        <v>0</v>
      </c>
      <c r="BB769" s="262">
        <f>IF(AZ769=2,G769,0)</f>
        <v>0</v>
      </c>
      <c r="BC769" s="262">
        <f>IF(AZ769=3,G769,0)</f>
        <v>0</v>
      </c>
      <c r="BD769" s="262">
        <f>IF(AZ769=4,G769,0)</f>
        <v>0</v>
      </c>
      <c r="BE769" s="262">
        <f>IF(AZ769=5,G769,0)</f>
        <v>0</v>
      </c>
      <c r="CA769" s="293">
        <v>1</v>
      </c>
      <c r="CB769" s="293">
        <v>7</v>
      </c>
    </row>
    <row r="770" spans="1:80" x14ac:dyDescent="0.2">
      <c r="A770" s="302"/>
      <c r="B770" s="305"/>
      <c r="C770" s="306" t="s">
        <v>972</v>
      </c>
      <c r="D770" s="307"/>
      <c r="E770" s="308">
        <v>33.9</v>
      </c>
      <c r="F770" s="309"/>
      <c r="G770" s="310"/>
      <c r="H770" s="311"/>
      <c r="I770" s="303"/>
      <c r="J770" s="312"/>
      <c r="K770" s="303"/>
      <c r="M770" s="304" t="s">
        <v>972</v>
      </c>
      <c r="O770" s="293"/>
    </row>
    <row r="771" spans="1:80" ht="22.5" x14ac:dyDescent="0.2">
      <c r="A771" s="294">
        <v>198</v>
      </c>
      <c r="B771" s="295" t="s">
        <v>1047</v>
      </c>
      <c r="C771" s="296" t="s">
        <v>1048</v>
      </c>
      <c r="D771" s="297" t="s">
        <v>106</v>
      </c>
      <c r="E771" s="298">
        <v>10.925000000000001</v>
      </c>
      <c r="F771" s="298">
        <v>0</v>
      </c>
      <c r="G771" s="299">
        <f>E771*F771</f>
        <v>0</v>
      </c>
      <c r="H771" s="300">
        <v>1.47E-3</v>
      </c>
      <c r="I771" s="301">
        <f>E771*H771</f>
        <v>1.6059750000000001E-2</v>
      </c>
      <c r="J771" s="300">
        <v>0</v>
      </c>
      <c r="K771" s="301">
        <f>E771*J771</f>
        <v>0</v>
      </c>
      <c r="O771" s="293">
        <v>2</v>
      </c>
      <c r="AA771" s="262">
        <v>1</v>
      </c>
      <c r="AB771" s="262">
        <v>7</v>
      </c>
      <c r="AC771" s="262">
        <v>7</v>
      </c>
      <c r="AZ771" s="262">
        <v>2</v>
      </c>
      <c r="BA771" s="262">
        <f>IF(AZ771=1,G771,0)</f>
        <v>0</v>
      </c>
      <c r="BB771" s="262">
        <f>IF(AZ771=2,G771,0)</f>
        <v>0</v>
      </c>
      <c r="BC771" s="262">
        <f>IF(AZ771=3,G771,0)</f>
        <v>0</v>
      </c>
      <c r="BD771" s="262">
        <f>IF(AZ771=4,G771,0)</f>
        <v>0</v>
      </c>
      <c r="BE771" s="262">
        <f>IF(AZ771=5,G771,0)</f>
        <v>0</v>
      </c>
      <c r="CA771" s="293">
        <v>1</v>
      </c>
      <c r="CB771" s="293">
        <v>7</v>
      </c>
    </row>
    <row r="772" spans="1:80" x14ac:dyDescent="0.2">
      <c r="A772" s="302"/>
      <c r="B772" s="305"/>
      <c r="C772" s="306" t="s">
        <v>402</v>
      </c>
      <c r="D772" s="307"/>
      <c r="E772" s="308">
        <v>6.8</v>
      </c>
      <c r="F772" s="309"/>
      <c r="G772" s="310"/>
      <c r="H772" s="311"/>
      <c r="I772" s="303"/>
      <c r="J772" s="312"/>
      <c r="K772" s="303"/>
      <c r="M772" s="304" t="s">
        <v>402</v>
      </c>
      <c r="O772" s="293"/>
    </row>
    <row r="773" spans="1:80" x14ac:dyDescent="0.2">
      <c r="A773" s="302"/>
      <c r="B773" s="305"/>
      <c r="C773" s="306" t="s">
        <v>406</v>
      </c>
      <c r="D773" s="307"/>
      <c r="E773" s="308">
        <v>4.125</v>
      </c>
      <c r="F773" s="309"/>
      <c r="G773" s="310"/>
      <c r="H773" s="311"/>
      <c r="I773" s="303"/>
      <c r="J773" s="312"/>
      <c r="K773" s="303"/>
      <c r="M773" s="304" t="s">
        <v>406</v>
      </c>
      <c r="O773" s="293"/>
    </row>
    <row r="774" spans="1:80" x14ac:dyDescent="0.2">
      <c r="A774" s="294">
        <v>199</v>
      </c>
      <c r="B774" s="295" t="s">
        <v>1049</v>
      </c>
      <c r="C774" s="296" t="s">
        <v>1050</v>
      </c>
      <c r="D774" s="297" t="s">
        <v>181</v>
      </c>
      <c r="E774" s="298">
        <v>19.2</v>
      </c>
      <c r="F774" s="298">
        <v>0</v>
      </c>
      <c r="G774" s="299">
        <f>E774*F774</f>
        <v>0</v>
      </c>
      <c r="H774" s="300">
        <v>1.6000000000000001E-4</v>
      </c>
      <c r="I774" s="301">
        <f>E774*H774</f>
        <v>3.0720000000000001E-3</v>
      </c>
      <c r="J774" s="300">
        <v>0</v>
      </c>
      <c r="K774" s="301">
        <f>E774*J774</f>
        <v>0</v>
      </c>
      <c r="O774" s="293">
        <v>2</v>
      </c>
      <c r="AA774" s="262">
        <v>1</v>
      </c>
      <c r="AB774" s="262">
        <v>7</v>
      </c>
      <c r="AC774" s="262">
        <v>7</v>
      </c>
      <c r="AZ774" s="262">
        <v>2</v>
      </c>
      <c r="BA774" s="262">
        <f>IF(AZ774=1,G774,0)</f>
        <v>0</v>
      </c>
      <c r="BB774" s="262">
        <f>IF(AZ774=2,G774,0)</f>
        <v>0</v>
      </c>
      <c r="BC774" s="262">
        <f>IF(AZ774=3,G774,0)</f>
        <v>0</v>
      </c>
      <c r="BD774" s="262">
        <f>IF(AZ774=4,G774,0)</f>
        <v>0</v>
      </c>
      <c r="BE774" s="262">
        <f>IF(AZ774=5,G774,0)</f>
        <v>0</v>
      </c>
      <c r="CA774" s="293">
        <v>1</v>
      </c>
      <c r="CB774" s="293">
        <v>7</v>
      </c>
    </row>
    <row r="775" spans="1:80" x14ac:dyDescent="0.2">
      <c r="A775" s="302"/>
      <c r="B775" s="305"/>
      <c r="C775" s="306" t="s">
        <v>1051</v>
      </c>
      <c r="D775" s="307"/>
      <c r="E775" s="308">
        <v>19.2</v>
      </c>
      <c r="F775" s="309"/>
      <c r="G775" s="310"/>
      <c r="H775" s="311"/>
      <c r="I775" s="303"/>
      <c r="J775" s="312"/>
      <c r="K775" s="303"/>
      <c r="M775" s="304" t="s">
        <v>1051</v>
      </c>
      <c r="O775" s="293"/>
    </row>
    <row r="776" spans="1:80" ht="22.5" x14ac:dyDescent="0.2">
      <c r="A776" s="294">
        <v>200</v>
      </c>
      <c r="B776" s="295" t="s">
        <v>1052</v>
      </c>
      <c r="C776" s="296" t="s">
        <v>1053</v>
      </c>
      <c r="D776" s="297" t="s">
        <v>181</v>
      </c>
      <c r="E776" s="298">
        <v>109.2</v>
      </c>
      <c r="F776" s="298">
        <v>0</v>
      </c>
      <c r="G776" s="299">
        <f>E776*F776</f>
        <v>0</v>
      </c>
      <c r="H776" s="300">
        <v>7.0400000000000003E-3</v>
      </c>
      <c r="I776" s="301">
        <f>E776*H776</f>
        <v>0.76876800000000001</v>
      </c>
      <c r="J776" s="300">
        <v>0</v>
      </c>
      <c r="K776" s="301">
        <f>E776*J776</f>
        <v>0</v>
      </c>
      <c r="O776" s="293">
        <v>2</v>
      </c>
      <c r="AA776" s="262">
        <v>1</v>
      </c>
      <c r="AB776" s="262">
        <v>7</v>
      </c>
      <c r="AC776" s="262">
        <v>7</v>
      </c>
      <c r="AZ776" s="262">
        <v>2</v>
      </c>
      <c r="BA776" s="262">
        <f>IF(AZ776=1,G776,0)</f>
        <v>0</v>
      </c>
      <c r="BB776" s="262">
        <f>IF(AZ776=2,G776,0)</f>
        <v>0</v>
      </c>
      <c r="BC776" s="262">
        <f>IF(AZ776=3,G776,0)</f>
        <v>0</v>
      </c>
      <c r="BD776" s="262">
        <f>IF(AZ776=4,G776,0)</f>
        <v>0</v>
      </c>
      <c r="BE776" s="262">
        <f>IF(AZ776=5,G776,0)</f>
        <v>0</v>
      </c>
      <c r="CA776" s="293">
        <v>1</v>
      </c>
      <c r="CB776" s="293">
        <v>7</v>
      </c>
    </row>
    <row r="777" spans="1:80" x14ac:dyDescent="0.2">
      <c r="A777" s="302"/>
      <c r="B777" s="305"/>
      <c r="C777" s="306" t="s">
        <v>1054</v>
      </c>
      <c r="D777" s="307"/>
      <c r="E777" s="308">
        <v>109.2</v>
      </c>
      <c r="F777" s="309"/>
      <c r="G777" s="310"/>
      <c r="H777" s="311"/>
      <c r="I777" s="303"/>
      <c r="J777" s="312"/>
      <c r="K777" s="303"/>
      <c r="M777" s="304" t="s">
        <v>1054</v>
      </c>
      <c r="O777" s="293"/>
    </row>
    <row r="778" spans="1:80" ht="22.5" x14ac:dyDescent="0.2">
      <c r="A778" s="294">
        <v>201</v>
      </c>
      <c r="B778" s="295" t="s">
        <v>1055</v>
      </c>
      <c r="C778" s="296" t="s">
        <v>1056</v>
      </c>
      <c r="D778" s="297" t="s">
        <v>181</v>
      </c>
      <c r="E778" s="298">
        <v>8.9600000000000009</v>
      </c>
      <c r="F778" s="298">
        <v>0</v>
      </c>
      <c r="G778" s="299">
        <f>E778*F778</f>
        <v>0</v>
      </c>
      <c r="H778" s="300">
        <v>1.115E-2</v>
      </c>
      <c r="I778" s="301">
        <f>E778*H778</f>
        <v>9.9904000000000007E-2</v>
      </c>
      <c r="J778" s="300">
        <v>0</v>
      </c>
      <c r="K778" s="301">
        <f>E778*J778</f>
        <v>0</v>
      </c>
      <c r="O778" s="293">
        <v>2</v>
      </c>
      <c r="AA778" s="262">
        <v>1</v>
      </c>
      <c r="AB778" s="262">
        <v>0</v>
      </c>
      <c r="AC778" s="262">
        <v>0</v>
      </c>
      <c r="AZ778" s="262">
        <v>2</v>
      </c>
      <c r="BA778" s="262">
        <f>IF(AZ778=1,G778,0)</f>
        <v>0</v>
      </c>
      <c r="BB778" s="262">
        <f>IF(AZ778=2,G778,0)</f>
        <v>0</v>
      </c>
      <c r="BC778" s="262">
        <f>IF(AZ778=3,G778,0)</f>
        <v>0</v>
      </c>
      <c r="BD778" s="262">
        <f>IF(AZ778=4,G778,0)</f>
        <v>0</v>
      </c>
      <c r="BE778" s="262">
        <f>IF(AZ778=5,G778,0)</f>
        <v>0</v>
      </c>
      <c r="CA778" s="293">
        <v>1</v>
      </c>
      <c r="CB778" s="293">
        <v>0</v>
      </c>
    </row>
    <row r="779" spans="1:80" x14ac:dyDescent="0.2">
      <c r="A779" s="302"/>
      <c r="B779" s="305"/>
      <c r="C779" s="306" t="s">
        <v>1057</v>
      </c>
      <c r="D779" s="307"/>
      <c r="E779" s="308">
        <v>8.9600000000000009</v>
      </c>
      <c r="F779" s="309"/>
      <c r="G779" s="310"/>
      <c r="H779" s="311"/>
      <c r="I779" s="303"/>
      <c r="J779" s="312"/>
      <c r="K779" s="303"/>
      <c r="M779" s="304" t="s">
        <v>1057</v>
      </c>
      <c r="O779" s="293"/>
    </row>
    <row r="780" spans="1:80" x14ac:dyDescent="0.2">
      <c r="A780" s="294">
        <v>202</v>
      </c>
      <c r="B780" s="295" t="s">
        <v>1058</v>
      </c>
      <c r="C780" s="296" t="s">
        <v>1059</v>
      </c>
      <c r="D780" s="297" t="s">
        <v>110</v>
      </c>
      <c r="E780" s="298">
        <v>0.73750000000000004</v>
      </c>
      <c r="F780" s="298">
        <v>0</v>
      </c>
      <c r="G780" s="299">
        <f>E780*F780</f>
        <v>0</v>
      </c>
      <c r="H780" s="300">
        <v>2.3570000000000001E-2</v>
      </c>
      <c r="I780" s="301">
        <f>E780*H780</f>
        <v>1.7382875000000002E-2</v>
      </c>
      <c r="J780" s="300">
        <v>0</v>
      </c>
      <c r="K780" s="301">
        <f>E780*J780</f>
        <v>0</v>
      </c>
      <c r="O780" s="293">
        <v>2</v>
      </c>
      <c r="AA780" s="262">
        <v>1</v>
      </c>
      <c r="AB780" s="262">
        <v>7</v>
      </c>
      <c r="AC780" s="262">
        <v>7</v>
      </c>
      <c r="AZ780" s="262">
        <v>2</v>
      </c>
      <c r="BA780" s="262">
        <f>IF(AZ780=1,G780,0)</f>
        <v>0</v>
      </c>
      <c r="BB780" s="262">
        <f>IF(AZ780=2,G780,0)</f>
        <v>0</v>
      </c>
      <c r="BC780" s="262">
        <f>IF(AZ780=3,G780,0)</f>
        <v>0</v>
      </c>
      <c r="BD780" s="262">
        <f>IF(AZ780=4,G780,0)</f>
        <v>0</v>
      </c>
      <c r="BE780" s="262">
        <f>IF(AZ780=5,G780,0)</f>
        <v>0</v>
      </c>
      <c r="CA780" s="293">
        <v>1</v>
      </c>
      <c r="CB780" s="293">
        <v>7</v>
      </c>
    </row>
    <row r="781" spans="1:80" x14ac:dyDescent="0.2">
      <c r="A781" s="302"/>
      <c r="B781" s="305"/>
      <c r="C781" s="306" t="s">
        <v>1060</v>
      </c>
      <c r="D781" s="307"/>
      <c r="E781" s="308">
        <v>0.73750000000000004</v>
      </c>
      <c r="F781" s="309"/>
      <c r="G781" s="310"/>
      <c r="H781" s="311"/>
      <c r="I781" s="303"/>
      <c r="J781" s="312"/>
      <c r="K781" s="303"/>
      <c r="M781" s="304" t="s">
        <v>1060</v>
      </c>
      <c r="O781" s="293"/>
    </row>
    <row r="782" spans="1:80" x14ac:dyDescent="0.2">
      <c r="A782" s="294">
        <v>203</v>
      </c>
      <c r="B782" s="295" t="s">
        <v>1061</v>
      </c>
      <c r="C782" s="296" t="s">
        <v>1062</v>
      </c>
      <c r="D782" s="297" t="s">
        <v>181</v>
      </c>
      <c r="E782" s="298">
        <v>7.4</v>
      </c>
      <c r="F782" s="298">
        <v>0</v>
      </c>
      <c r="G782" s="299">
        <f>E782*F782</f>
        <v>0</v>
      </c>
      <c r="H782" s="300">
        <v>9.8999999999999999E-4</v>
      </c>
      <c r="I782" s="301">
        <f>E782*H782</f>
        <v>7.326E-3</v>
      </c>
      <c r="J782" s="300">
        <v>0</v>
      </c>
      <c r="K782" s="301">
        <f>E782*J782</f>
        <v>0</v>
      </c>
      <c r="O782" s="293">
        <v>2</v>
      </c>
      <c r="AA782" s="262">
        <v>1</v>
      </c>
      <c r="AB782" s="262">
        <v>0</v>
      </c>
      <c r="AC782" s="262">
        <v>0</v>
      </c>
      <c r="AZ782" s="262">
        <v>2</v>
      </c>
      <c r="BA782" s="262">
        <f>IF(AZ782=1,G782,0)</f>
        <v>0</v>
      </c>
      <c r="BB782" s="262">
        <f>IF(AZ782=2,G782,0)</f>
        <v>0</v>
      </c>
      <c r="BC782" s="262">
        <f>IF(AZ782=3,G782,0)</f>
        <v>0</v>
      </c>
      <c r="BD782" s="262">
        <f>IF(AZ782=4,G782,0)</f>
        <v>0</v>
      </c>
      <c r="BE782" s="262">
        <f>IF(AZ782=5,G782,0)</f>
        <v>0</v>
      </c>
      <c r="CA782" s="293">
        <v>1</v>
      </c>
      <c r="CB782" s="293">
        <v>0</v>
      </c>
    </row>
    <row r="783" spans="1:80" x14ac:dyDescent="0.2">
      <c r="A783" s="302"/>
      <c r="B783" s="305"/>
      <c r="C783" s="306" t="s">
        <v>1063</v>
      </c>
      <c r="D783" s="307"/>
      <c r="E783" s="308">
        <v>7.4</v>
      </c>
      <c r="F783" s="309"/>
      <c r="G783" s="310"/>
      <c r="H783" s="311"/>
      <c r="I783" s="303"/>
      <c r="J783" s="312"/>
      <c r="K783" s="303"/>
      <c r="M783" s="304" t="s">
        <v>1063</v>
      </c>
      <c r="O783" s="293"/>
    </row>
    <row r="784" spans="1:80" x14ac:dyDescent="0.2">
      <c r="A784" s="294">
        <v>204</v>
      </c>
      <c r="B784" s="295" t="s">
        <v>1064</v>
      </c>
      <c r="C784" s="296" t="s">
        <v>1065</v>
      </c>
      <c r="D784" s="297" t="s">
        <v>110</v>
      </c>
      <c r="E784" s="298">
        <v>0.3301</v>
      </c>
      <c r="F784" s="298">
        <v>0</v>
      </c>
      <c r="G784" s="299">
        <f>E784*F784</f>
        <v>0</v>
      </c>
      <c r="H784" s="300">
        <v>0.5</v>
      </c>
      <c r="I784" s="301">
        <f>E784*H784</f>
        <v>0.16505</v>
      </c>
      <c r="J784" s="300"/>
      <c r="K784" s="301">
        <f>E784*J784</f>
        <v>0</v>
      </c>
      <c r="O784" s="293">
        <v>2</v>
      </c>
      <c r="AA784" s="262">
        <v>3</v>
      </c>
      <c r="AB784" s="262">
        <v>7</v>
      </c>
      <c r="AC784" s="262">
        <v>60515805</v>
      </c>
      <c r="AZ784" s="262">
        <v>2</v>
      </c>
      <c r="BA784" s="262">
        <f>IF(AZ784=1,G784,0)</f>
        <v>0</v>
      </c>
      <c r="BB784" s="262">
        <f>IF(AZ784=2,G784,0)</f>
        <v>0</v>
      </c>
      <c r="BC784" s="262">
        <f>IF(AZ784=3,G784,0)</f>
        <v>0</v>
      </c>
      <c r="BD784" s="262">
        <f>IF(AZ784=4,G784,0)</f>
        <v>0</v>
      </c>
      <c r="BE784" s="262">
        <f>IF(AZ784=5,G784,0)</f>
        <v>0</v>
      </c>
      <c r="CA784" s="293">
        <v>3</v>
      </c>
      <c r="CB784" s="293">
        <v>7</v>
      </c>
    </row>
    <row r="785" spans="1:80" x14ac:dyDescent="0.2">
      <c r="A785" s="302"/>
      <c r="B785" s="305"/>
      <c r="C785" s="306" t="s">
        <v>1066</v>
      </c>
      <c r="D785" s="307"/>
      <c r="E785" s="308">
        <v>0.15210000000000001</v>
      </c>
      <c r="F785" s="309"/>
      <c r="G785" s="310"/>
      <c r="H785" s="311"/>
      <c r="I785" s="303"/>
      <c r="J785" s="312"/>
      <c r="K785" s="303"/>
      <c r="M785" s="304" t="s">
        <v>1066</v>
      </c>
      <c r="O785" s="293"/>
    </row>
    <row r="786" spans="1:80" x14ac:dyDescent="0.2">
      <c r="A786" s="302"/>
      <c r="B786" s="305"/>
      <c r="C786" s="306" t="s">
        <v>1067</v>
      </c>
      <c r="D786" s="307"/>
      <c r="E786" s="308">
        <v>0.1164</v>
      </c>
      <c r="F786" s="309"/>
      <c r="G786" s="310"/>
      <c r="H786" s="311"/>
      <c r="I786" s="303"/>
      <c r="J786" s="312"/>
      <c r="K786" s="303"/>
      <c r="M786" s="304" t="s">
        <v>1067</v>
      </c>
      <c r="O786" s="293"/>
    </row>
    <row r="787" spans="1:80" x14ac:dyDescent="0.2">
      <c r="A787" s="302"/>
      <c r="B787" s="305"/>
      <c r="C787" s="306" t="s">
        <v>1068</v>
      </c>
      <c r="D787" s="307"/>
      <c r="E787" s="308">
        <v>6.1600000000000002E-2</v>
      </c>
      <c r="F787" s="309"/>
      <c r="G787" s="310"/>
      <c r="H787" s="311"/>
      <c r="I787" s="303"/>
      <c r="J787" s="312"/>
      <c r="K787" s="303"/>
      <c r="M787" s="304" t="s">
        <v>1068</v>
      </c>
      <c r="O787" s="293"/>
    </row>
    <row r="788" spans="1:80" x14ac:dyDescent="0.2">
      <c r="A788" s="294">
        <v>205</v>
      </c>
      <c r="B788" s="295" t="s">
        <v>1069</v>
      </c>
      <c r="C788" s="296" t="s">
        <v>1070</v>
      </c>
      <c r="D788" s="297" t="s">
        <v>5</v>
      </c>
      <c r="E788" s="298"/>
      <c r="F788" s="298">
        <v>0</v>
      </c>
      <c r="G788" s="299">
        <f>E788*F788</f>
        <v>0</v>
      </c>
      <c r="H788" s="300">
        <v>0</v>
      </c>
      <c r="I788" s="301">
        <f>E788*H788</f>
        <v>0</v>
      </c>
      <c r="J788" s="300"/>
      <c r="K788" s="301">
        <f>E788*J788</f>
        <v>0</v>
      </c>
      <c r="O788" s="293">
        <v>2</v>
      </c>
      <c r="AA788" s="262">
        <v>7</v>
      </c>
      <c r="AB788" s="262">
        <v>1002</v>
      </c>
      <c r="AC788" s="262">
        <v>5</v>
      </c>
      <c r="AZ788" s="262">
        <v>2</v>
      </c>
      <c r="BA788" s="262">
        <f>IF(AZ788=1,G788,0)</f>
        <v>0</v>
      </c>
      <c r="BB788" s="262">
        <f>IF(AZ788=2,G788,0)</f>
        <v>0</v>
      </c>
      <c r="BC788" s="262">
        <f>IF(AZ788=3,G788,0)</f>
        <v>0</v>
      </c>
      <c r="BD788" s="262">
        <f>IF(AZ788=4,G788,0)</f>
        <v>0</v>
      </c>
      <c r="BE788" s="262">
        <f>IF(AZ788=5,G788,0)</f>
        <v>0</v>
      </c>
      <c r="CA788" s="293">
        <v>7</v>
      </c>
      <c r="CB788" s="293">
        <v>1002</v>
      </c>
    </row>
    <row r="789" spans="1:80" x14ac:dyDescent="0.2">
      <c r="A789" s="313"/>
      <c r="B789" s="314" t="s">
        <v>94</v>
      </c>
      <c r="C789" s="315" t="s">
        <v>1006</v>
      </c>
      <c r="D789" s="316"/>
      <c r="E789" s="317"/>
      <c r="F789" s="318"/>
      <c r="G789" s="319">
        <f>SUM(G734:G788)</f>
        <v>0</v>
      </c>
      <c r="H789" s="320"/>
      <c r="I789" s="321">
        <f>SUM(I734:I788)</f>
        <v>5.5615746090000009</v>
      </c>
      <c r="J789" s="320"/>
      <c r="K789" s="321">
        <f>SUM(K734:K788)</f>
        <v>-8.0140978999999994</v>
      </c>
      <c r="O789" s="293">
        <v>4</v>
      </c>
      <c r="BA789" s="322">
        <f>SUM(BA734:BA788)</f>
        <v>0</v>
      </c>
      <c r="BB789" s="322">
        <f>SUM(BB734:BB788)</f>
        <v>0</v>
      </c>
      <c r="BC789" s="322">
        <f>SUM(BC734:BC788)</f>
        <v>0</v>
      </c>
      <c r="BD789" s="322">
        <f>SUM(BD734:BD788)</f>
        <v>0</v>
      </c>
      <c r="BE789" s="322">
        <f>SUM(BE734:BE788)</f>
        <v>0</v>
      </c>
    </row>
    <row r="790" spans="1:80" x14ac:dyDescent="0.2">
      <c r="A790" s="283" t="s">
        <v>90</v>
      </c>
      <c r="B790" s="284" t="s">
        <v>1071</v>
      </c>
      <c r="C790" s="285" t="s">
        <v>1072</v>
      </c>
      <c r="D790" s="286"/>
      <c r="E790" s="287"/>
      <c r="F790" s="287"/>
      <c r="G790" s="288"/>
      <c r="H790" s="289"/>
      <c r="I790" s="290"/>
      <c r="J790" s="291"/>
      <c r="K790" s="292"/>
      <c r="O790" s="293">
        <v>1</v>
      </c>
    </row>
    <row r="791" spans="1:80" x14ac:dyDescent="0.2">
      <c r="A791" s="294">
        <v>206</v>
      </c>
      <c r="B791" s="295" t="s">
        <v>1074</v>
      </c>
      <c r="C791" s="296" t="s">
        <v>1075</v>
      </c>
      <c r="D791" s="297" t="s">
        <v>181</v>
      </c>
      <c r="E791" s="298">
        <v>34</v>
      </c>
      <c r="F791" s="298">
        <v>0</v>
      </c>
      <c r="G791" s="299">
        <f>E791*F791</f>
        <v>0</v>
      </c>
      <c r="H791" s="300">
        <v>0</v>
      </c>
      <c r="I791" s="301">
        <f>E791*H791</f>
        <v>0</v>
      </c>
      <c r="J791" s="300">
        <v>-1.81E-3</v>
      </c>
      <c r="K791" s="301">
        <f>E791*J791</f>
        <v>-6.1539999999999997E-2</v>
      </c>
      <c r="O791" s="293">
        <v>2</v>
      </c>
      <c r="AA791" s="262">
        <v>2</v>
      </c>
      <c r="AB791" s="262">
        <v>7</v>
      </c>
      <c r="AC791" s="262">
        <v>7</v>
      </c>
      <c r="AZ791" s="262">
        <v>2</v>
      </c>
      <c r="BA791" s="262">
        <f>IF(AZ791=1,G791,0)</f>
        <v>0</v>
      </c>
      <c r="BB791" s="262">
        <f>IF(AZ791=2,G791,0)</f>
        <v>0</v>
      </c>
      <c r="BC791" s="262">
        <f>IF(AZ791=3,G791,0)</f>
        <v>0</v>
      </c>
      <c r="BD791" s="262">
        <f>IF(AZ791=4,G791,0)</f>
        <v>0</v>
      </c>
      <c r="BE791" s="262">
        <f>IF(AZ791=5,G791,0)</f>
        <v>0</v>
      </c>
      <c r="CA791" s="293">
        <v>2</v>
      </c>
      <c r="CB791" s="293">
        <v>7</v>
      </c>
    </row>
    <row r="792" spans="1:80" x14ac:dyDescent="0.2">
      <c r="A792" s="294">
        <v>207</v>
      </c>
      <c r="B792" s="295" t="s">
        <v>1076</v>
      </c>
      <c r="C792" s="296" t="s">
        <v>1077</v>
      </c>
      <c r="D792" s="297" t="s">
        <v>181</v>
      </c>
      <c r="E792" s="298">
        <v>33.975000000000001</v>
      </c>
      <c r="F792" s="298">
        <v>0</v>
      </c>
      <c r="G792" s="299">
        <f>E792*F792</f>
        <v>0</v>
      </c>
      <c r="H792" s="300">
        <v>0</v>
      </c>
      <c r="I792" s="301">
        <f>E792*H792</f>
        <v>0</v>
      </c>
      <c r="J792" s="300">
        <v>-2.3E-3</v>
      </c>
      <c r="K792" s="301">
        <f>E792*J792</f>
        <v>-7.8142500000000004E-2</v>
      </c>
      <c r="O792" s="293">
        <v>2</v>
      </c>
      <c r="AA792" s="262">
        <v>2</v>
      </c>
      <c r="AB792" s="262">
        <v>7</v>
      </c>
      <c r="AC792" s="262">
        <v>7</v>
      </c>
      <c r="AZ792" s="262">
        <v>2</v>
      </c>
      <c r="BA792" s="262">
        <f>IF(AZ792=1,G792,0)</f>
        <v>0</v>
      </c>
      <c r="BB792" s="262">
        <f>IF(AZ792=2,G792,0)</f>
        <v>0</v>
      </c>
      <c r="BC792" s="262">
        <f>IF(AZ792=3,G792,0)</f>
        <v>0</v>
      </c>
      <c r="BD792" s="262">
        <f>IF(AZ792=4,G792,0)</f>
        <v>0</v>
      </c>
      <c r="BE792" s="262">
        <f>IF(AZ792=5,G792,0)</f>
        <v>0</v>
      </c>
      <c r="CA792" s="293">
        <v>2</v>
      </c>
      <c r="CB792" s="293">
        <v>7</v>
      </c>
    </row>
    <row r="793" spans="1:80" x14ac:dyDescent="0.2">
      <c r="A793" s="302"/>
      <c r="B793" s="305"/>
      <c r="C793" s="306" t="s">
        <v>1078</v>
      </c>
      <c r="D793" s="307"/>
      <c r="E793" s="308">
        <v>33.975000000000001</v>
      </c>
      <c r="F793" s="309"/>
      <c r="G793" s="310"/>
      <c r="H793" s="311"/>
      <c r="I793" s="303"/>
      <c r="J793" s="312"/>
      <c r="K793" s="303"/>
      <c r="M793" s="304" t="s">
        <v>1078</v>
      </c>
      <c r="O793" s="293"/>
    </row>
    <row r="794" spans="1:80" x14ac:dyDescent="0.2">
      <c r="A794" s="294">
        <v>208</v>
      </c>
      <c r="B794" s="295" t="s">
        <v>1079</v>
      </c>
      <c r="C794" s="296" t="s">
        <v>1080</v>
      </c>
      <c r="D794" s="297" t="s">
        <v>181</v>
      </c>
      <c r="E794" s="298">
        <v>9.4</v>
      </c>
      <c r="F794" s="298">
        <v>0</v>
      </c>
      <c r="G794" s="299">
        <f>E794*F794</f>
        <v>0</v>
      </c>
      <c r="H794" s="300">
        <v>0</v>
      </c>
      <c r="I794" s="301">
        <f>E794*H794</f>
        <v>0</v>
      </c>
      <c r="J794" s="300">
        <v>-4.64E-3</v>
      </c>
      <c r="K794" s="301">
        <f>E794*J794</f>
        <v>-4.3616000000000002E-2</v>
      </c>
      <c r="O794" s="293">
        <v>2</v>
      </c>
      <c r="AA794" s="262">
        <v>2</v>
      </c>
      <c r="AB794" s="262">
        <v>7</v>
      </c>
      <c r="AC794" s="262">
        <v>7</v>
      </c>
      <c r="AZ794" s="262">
        <v>2</v>
      </c>
      <c r="BA794" s="262">
        <f>IF(AZ794=1,G794,0)</f>
        <v>0</v>
      </c>
      <c r="BB794" s="262">
        <f>IF(AZ794=2,G794,0)</f>
        <v>0</v>
      </c>
      <c r="BC794" s="262">
        <f>IF(AZ794=3,G794,0)</f>
        <v>0</v>
      </c>
      <c r="BD794" s="262">
        <f>IF(AZ794=4,G794,0)</f>
        <v>0</v>
      </c>
      <c r="BE794" s="262">
        <f>IF(AZ794=5,G794,0)</f>
        <v>0</v>
      </c>
      <c r="CA794" s="293">
        <v>2</v>
      </c>
      <c r="CB794" s="293">
        <v>7</v>
      </c>
    </row>
    <row r="795" spans="1:80" x14ac:dyDescent="0.2">
      <c r="A795" s="302"/>
      <c r="B795" s="305"/>
      <c r="C795" s="306" t="s">
        <v>1081</v>
      </c>
      <c r="D795" s="307"/>
      <c r="E795" s="308">
        <v>9.4</v>
      </c>
      <c r="F795" s="309"/>
      <c r="G795" s="310"/>
      <c r="H795" s="311"/>
      <c r="I795" s="303"/>
      <c r="J795" s="312"/>
      <c r="K795" s="303"/>
      <c r="M795" s="304" t="s">
        <v>1081</v>
      </c>
      <c r="O795" s="293"/>
    </row>
    <row r="796" spans="1:80" x14ac:dyDescent="0.2">
      <c r="A796" s="294">
        <v>209</v>
      </c>
      <c r="B796" s="295" t="s">
        <v>1082</v>
      </c>
      <c r="C796" s="296" t="s">
        <v>1083</v>
      </c>
      <c r="D796" s="297" t="s">
        <v>181</v>
      </c>
      <c r="E796" s="298">
        <v>12</v>
      </c>
      <c r="F796" s="298">
        <v>0</v>
      </c>
      <c r="G796" s="299">
        <f>E796*F796</f>
        <v>0</v>
      </c>
      <c r="H796" s="300">
        <v>0</v>
      </c>
      <c r="I796" s="301">
        <f>E796*H796</f>
        <v>0</v>
      </c>
      <c r="J796" s="300">
        <v>-3.3600000000000001E-3</v>
      </c>
      <c r="K796" s="301">
        <f>E796*J796</f>
        <v>-4.0320000000000002E-2</v>
      </c>
      <c r="O796" s="293">
        <v>2</v>
      </c>
      <c r="AA796" s="262">
        <v>2</v>
      </c>
      <c r="AB796" s="262">
        <v>7</v>
      </c>
      <c r="AC796" s="262">
        <v>7</v>
      </c>
      <c r="AZ796" s="262">
        <v>2</v>
      </c>
      <c r="BA796" s="262">
        <f>IF(AZ796=1,G796,0)</f>
        <v>0</v>
      </c>
      <c r="BB796" s="262">
        <f>IF(AZ796=2,G796,0)</f>
        <v>0</v>
      </c>
      <c r="BC796" s="262">
        <f>IF(AZ796=3,G796,0)</f>
        <v>0</v>
      </c>
      <c r="BD796" s="262">
        <f>IF(AZ796=4,G796,0)</f>
        <v>0</v>
      </c>
      <c r="BE796" s="262">
        <f>IF(AZ796=5,G796,0)</f>
        <v>0</v>
      </c>
      <c r="CA796" s="293">
        <v>2</v>
      </c>
      <c r="CB796" s="293">
        <v>7</v>
      </c>
    </row>
    <row r="797" spans="1:80" ht="22.5" x14ac:dyDescent="0.2">
      <c r="A797" s="294">
        <v>210</v>
      </c>
      <c r="B797" s="295" t="s">
        <v>1084</v>
      </c>
      <c r="C797" s="296" t="s">
        <v>1085</v>
      </c>
      <c r="D797" s="297" t="s">
        <v>211</v>
      </c>
      <c r="E797" s="298">
        <v>3</v>
      </c>
      <c r="F797" s="298">
        <v>0</v>
      </c>
      <c r="G797" s="299">
        <f>E797*F797</f>
        <v>0</v>
      </c>
      <c r="H797" s="300">
        <v>0</v>
      </c>
      <c r="I797" s="301">
        <f>E797*H797</f>
        <v>0</v>
      </c>
      <c r="J797" s="300">
        <v>0</v>
      </c>
      <c r="K797" s="301">
        <f>E797*J797</f>
        <v>0</v>
      </c>
      <c r="O797" s="293">
        <v>2</v>
      </c>
      <c r="AA797" s="262">
        <v>1</v>
      </c>
      <c r="AB797" s="262">
        <v>0</v>
      </c>
      <c r="AC797" s="262">
        <v>0</v>
      </c>
      <c r="AZ797" s="262">
        <v>2</v>
      </c>
      <c r="BA797" s="262">
        <f>IF(AZ797=1,G797,0)</f>
        <v>0</v>
      </c>
      <c r="BB797" s="262">
        <f>IF(AZ797=2,G797,0)</f>
        <v>0</v>
      </c>
      <c r="BC797" s="262">
        <f>IF(AZ797=3,G797,0)</f>
        <v>0</v>
      </c>
      <c r="BD797" s="262">
        <f>IF(AZ797=4,G797,0)</f>
        <v>0</v>
      </c>
      <c r="BE797" s="262">
        <f>IF(AZ797=5,G797,0)</f>
        <v>0</v>
      </c>
      <c r="CA797" s="293">
        <v>1</v>
      </c>
      <c r="CB797" s="293">
        <v>0</v>
      </c>
    </row>
    <row r="798" spans="1:80" x14ac:dyDescent="0.2">
      <c r="A798" s="294">
        <v>211</v>
      </c>
      <c r="B798" s="295" t="s">
        <v>1086</v>
      </c>
      <c r="C798" s="296" t="s">
        <v>1087</v>
      </c>
      <c r="D798" s="297" t="s">
        <v>106</v>
      </c>
      <c r="E798" s="298">
        <v>10.925000000000001</v>
      </c>
      <c r="F798" s="298">
        <v>0</v>
      </c>
      <c r="G798" s="299">
        <f>E798*F798</f>
        <v>0</v>
      </c>
      <c r="H798" s="300">
        <v>1.5630000000000002E-2</v>
      </c>
      <c r="I798" s="301">
        <f>E798*H798</f>
        <v>0.17075775000000004</v>
      </c>
      <c r="J798" s="300">
        <v>0</v>
      </c>
      <c r="K798" s="301">
        <f>E798*J798</f>
        <v>0</v>
      </c>
      <c r="O798" s="293">
        <v>2</v>
      </c>
      <c r="AA798" s="262">
        <v>2</v>
      </c>
      <c r="AB798" s="262">
        <v>0</v>
      </c>
      <c r="AC798" s="262">
        <v>0</v>
      </c>
      <c r="AZ798" s="262">
        <v>2</v>
      </c>
      <c r="BA798" s="262">
        <f>IF(AZ798=1,G798,0)</f>
        <v>0</v>
      </c>
      <c r="BB798" s="262">
        <f>IF(AZ798=2,G798,0)</f>
        <v>0</v>
      </c>
      <c r="BC798" s="262">
        <f>IF(AZ798=3,G798,0)</f>
        <v>0</v>
      </c>
      <c r="BD798" s="262">
        <f>IF(AZ798=4,G798,0)</f>
        <v>0</v>
      </c>
      <c r="BE798" s="262">
        <f>IF(AZ798=5,G798,0)</f>
        <v>0</v>
      </c>
      <c r="CA798" s="293">
        <v>2</v>
      </c>
      <c r="CB798" s="293">
        <v>0</v>
      </c>
    </row>
    <row r="799" spans="1:80" x14ac:dyDescent="0.2">
      <c r="A799" s="302"/>
      <c r="B799" s="305"/>
      <c r="C799" s="306" t="s">
        <v>406</v>
      </c>
      <c r="D799" s="307"/>
      <c r="E799" s="308">
        <v>4.125</v>
      </c>
      <c r="F799" s="309"/>
      <c r="G799" s="310"/>
      <c r="H799" s="311"/>
      <c r="I799" s="303"/>
      <c r="J799" s="312"/>
      <c r="K799" s="303"/>
      <c r="M799" s="304" t="s">
        <v>406</v>
      </c>
      <c r="O799" s="293"/>
    </row>
    <row r="800" spans="1:80" x14ac:dyDescent="0.2">
      <c r="A800" s="302"/>
      <c r="B800" s="305"/>
      <c r="C800" s="306" t="s">
        <v>402</v>
      </c>
      <c r="D800" s="307"/>
      <c r="E800" s="308">
        <v>6.8</v>
      </c>
      <c r="F800" s="309"/>
      <c r="G800" s="310"/>
      <c r="H800" s="311"/>
      <c r="I800" s="303"/>
      <c r="J800" s="312"/>
      <c r="K800" s="303"/>
      <c r="M800" s="304" t="s">
        <v>402</v>
      </c>
      <c r="O800" s="293"/>
    </row>
    <row r="801" spans="1:80" x14ac:dyDescent="0.2">
      <c r="A801" s="294">
        <v>212</v>
      </c>
      <c r="B801" s="295" t="s">
        <v>1088</v>
      </c>
      <c r="C801" s="296" t="s">
        <v>1089</v>
      </c>
      <c r="D801" s="297" t="s">
        <v>181</v>
      </c>
      <c r="E801" s="298">
        <v>56</v>
      </c>
      <c r="F801" s="298">
        <v>0</v>
      </c>
      <c r="G801" s="299">
        <f>E801*F801</f>
        <v>0</v>
      </c>
      <c r="H801" s="300">
        <v>3.2499999999999999E-3</v>
      </c>
      <c r="I801" s="301">
        <f>E801*H801</f>
        <v>0.182</v>
      </c>
      <c r="J801" s="300">
        <v>0</v>
      </c>
      <c r="K801" s="301">
        <f>E801*J801</f>
        <v>0</v>
      </c>
      <c r="O801" s="293">
        <v>2</v>
      </c>
      <c r="AA801" s="262">
        <v>2</v>
      </c>
      <c r="AB801" s="262">
        <v>7</v>
      </c>
      <c r="AC801" s="262">
        <v>7</v>
      </c>
      <c r="AZ801" s="262">
        <v>2</v>
      </c>
      <c r="BA801" s="262">
        <f>IF(AZ801=1,G801,0)</f>
        <v>0</v>
      </c>
      <c r="BB801" s="262">
        <f>IF(AZ801=2,G801,0)</f>
        <v>0</v>
      </c>
      <c r="BC801" s="262">
        <f>IF(AZ801=3,G801,0)</f>
        <v>0</v>
      </c>
      <c r="BD801" s="262">
        <f>IF(AZ801=4,G801,0)</f>
        <v>0</v>
      </c>
      <c r="BE801" s="262">
        <f>IF(AZ801=5,G801,0)</f>
        <v>0</v>
      </c>
      <c r="CA801" s="293">
        <v>2</v>
      </c>
      <c r="CB801" s="293">
        <v>7</v>
      </c>
    </row>
    <row r="802" spans="1:80" x14ac:dyDescent="0.2">
      <c r="A802" s="302"/>
      <c r="B802" s="305"/>
      <c r="C802" s="306" t="s">
        <v>1090</v>
      </c>
      <c r="D802" s="307"/>
      <c r="E802" s="308">
        <v>45</v>
      </c>
      <c r="F802" s="309"/>
      <c r="G802" s="310"/>
      <c r="H802" s="311"/>
      <c r="I802" s="303"/>
      <c r="J802" s="312"/>
      <c r="K802" s="303"/>
      <c r="M802" s="304" t="s">
        <v>1090</v>
      </c>
      <c r="O802" s="293"/>
    </row>
    <row r="803" spans="1:80" x14ac:dyDescent="0.2">
      <c r="A803" s="302"/>
      <c r="B803" s="305"/>
      <c r="C803" s="306" t="s">
        <v>1091</v>
      </c>
      <c r="D803" s="307"/>
      <c r="E803" s="308">
        <v>11</v>
      </c>
      <c r="F803" s="309"/>
      <c r="G803" s="310"/>
      <c r="H803" s="311"/>
      <c r="I803" s="303"/>
      <c r="J803" s="312"/>
      <c r="K803" s="303"/>
      <c r="M803" s="304" t="s">
        <v>1091</v>
      </c>
      <c r="O803" s="293"/>
    </row>
    <row r="804" spans="1:80" x14ac:dyDescent="0.2">
      <c r="A804" s="294">
        <v>213</v>
      </c>
      <c r="B804" s="295" t="s">
        <v>1092</v>
      </c>
      <c r="C804" s="296" t="s">
        <v>1093</v>
      </c>
      <c r="D804" s="297" t="s">
        <v>181</v>
      </c>
      <c r="E804" s="298">
        <v>8.5</v>
      </c>
      <c r="F804" s="298">
        <v>0</v>
      </c>
      <c r="G804" s="299">
        <f>E804*F804</f>
        <v>0</v>
      </c>
      <c r="H804" s="300">
        <v>2.66E-3</v>
      </c>
      <c r="I804" s="301">
        <f>E804*H804</f>
        <v>2.2610000000000002E-2</v>
      </c>
      <c r="J804" s="300">
        <v>0</v>
      </c>
      <c r="K804" s="301">
        <f>E804*J804</f>
        <v>0</v>
      </c>
      <c r="O804" s="293">
        <v>2</v>
      </c>
      <c r="AA804" s="262">
        <v>2</v>
      </c>
      <c r="AB804" s="262">
        <v>7</v>
      </c>
      <c r="AC804" s="262">
        <v>7</v>
      </c>
      <c r="AZ804" s="262">
        <v>2</v>
      </c>
      <c r="BA804" s="262">
        <f>IF(AZ804=1,G804,0)</f>
        <v>0</v>
      </c>
      <c r="BB804" s="262">
        <f>IF(AZ804=2,G804,0)</f>
        <v>0</v>
      </c>
      <c r="BC804" s="262">
        <f>IF(AZ804=3,G804,0)</f>
        <v>0</v>
      </c>
      <c r="BD804" s="262">
        <f>IF(AZ804=4,G804,0)</f>
        <v>0</v>
      </c>
      <c r="BE804" s="262">
        <f>IF(AZ804=5,G804,0)</f>
        <v>0</v>
      </c>
      <c r="CA804" s="293">
        <v>2</v>
      </c>
      <c r="CB804" s="293">
        <v>7</v>
      </c>
    </row>
    <row r="805" spans="1:80" x14ac:dyDescent="0.2">
      <c r="A805" s="302"/>
      <c r="B805" s="305"/>
      <c r="C805" s="306" t="s">
        <v>1094</v>
      </c>
      <c r="D805" s="307"/>
      <c r="E805" s="308">
        <v>2.5</v>
      </c>
      <c r="F805" s="309"/>
      <c r="G805" s="310"/>
      <c r="H805" s="311"/>
      <c r="I805" s="303"/>
      <c r="J805" s="312"/>
      <c r="K805" s="303"/>
      <c r="M805" s="304" t="s">
        <v>1094</v>
      </c>
      <c r="O805" s="293"/>
    </row>
    <row r="806" spans="1:80" x14ac:dyDescent="0.2">
      <c r="A806" s="302"/>
      <c r="B806" s="305"/>
      <c r="C806" s="306" t="s">
        <v>1095</v>
      </c>
      <c r="D806" s="307"/>
      <c r="E806" s="308">
        <v>6</v>
      </c>
      <c r="F806" s="309"/>
      <c r="G806" s="310"/>
      <c r="H806" s="311"/>
      <c r="I806" s="303"/>
      <c r="J806" s="312"/>
      <c r="K806" s="303"/>
      <c r="M806" s="304" t="s">
        <v>1095</v>
      </c>
      <c r="O806" s="293"/>
    </row>
    <row r="807" spans="1:80" x14ac:dyDescent="0.2">
      <c r="A807" s="294">
        <v>214</v>
      </c>
      <c r="B807" s="295" t="s">
        <v>1096</v>
      </c>
      <c r="C807" s="296" t="s">
        <v>1097</v>
      </c>
      <c r="D807" s="297" t="s">
        <v>181</v>
      </c>
      <c r="E807" s="298">
        <v>53</v>
      </c>
      <c r="F807" s="298">
        <v>0</v>
      </c>
      <c r="G807" s="299">
        <f>E807*F807</f>
        <v>0</v>
      </c>
      <c r="H807" s="300">
        <v>2.63E-3</v>
      </c>
      <c r="I807" s="301">
        <f>E807*H807</f>
        <v>0.13938999999999999</v>
      </c>
      <c r="J807" s="300">
        <v>0</v>
      </c>
      <c r="K807" s="301">
        <f>E807*J807</f>
        <v>0</v>
      </c>
      <c r="O807" s="293">
        <v>2</v>
      </c>
      <c r="AA807" s="262">
        <v>2</v>
      </c>
      <c r="AB807" s="262">
        <v>7</v>
      </c>
      <c r="AC807" s="262">
        <v>7</v>
      </c>
      <c r="AZ807" s="262">
        <v>2</v>
      </c>
      <c r="BA807" s="262">
        <f>IF(AZ807=1,G807,0)</f>
        <v>0</v>
      </c>
      <c r="BB807" s="262">
        <f>IF(AZ807=2,G807,0)</f>
        <v>0</v>
      </c>
      <c r="BC807" s="262">
        <f>IF(AZ807=3,G807,0)</f>
        <v>0</v>
      </c>
      <c r="BD807" s="262">
        <f>IF(AZ807=4,G807,0)</f>
        <v>0</v>
      </c>
      <c r="BE807" s="262">
        <f>IF(AZ807=5,G807,0)</f>
        <v>0</v>
      </c>
      <c r="CA807" s="293">
        <v>2</v>
      </c>
      <c r="CB807" s="293">
        <v>7</v>
      </c>
    </row>
    <row r="808" spans="1:80" x14ac:dyDescent="0.2">
      <c r="A808" s="302"/>
      <c r="B808" s="305"/>
      <c r="C808" s="306" t="s">
        <v>1098</v>
      </c>
      <c r="D808" s="307"/>
      <c r="E808" s="308">
        <v>45</v>
      </c>
      <c r="F808" s="309"/>
      <c r="G808" s="310"/>
      <c r="H808" s="311"/>
      <c r="I808" s="303"/>
      <c r="J808" s="312"/>
      <c r="K808" s="303"/>
      <c r="M808" s="304" t="s">
        <v>1098</v>
      </c>
      <c r="O808" s="293"/>
    </row>
    <row r="809" spans="1:80" x14ac:dyDescent="0.2">
      <c r="A809" s="302"/>
      <c r="B809" s="305"/>
      <c r="C809" s="306" t="s">
        <v>1099</v>
      </c>
      <c r="D809" s="307"/>
      <c r="E809" s="308">
        <v>2</v>
      </c>
      <c r="F809" s="309"/>
      <c r="G809" s="310"/>
      <c r="H809" s="311"/>
      <c r="I809" s="303"/>
      <c r="J809" s="312"/>
      <c r="K809" s="303"/>
      <c r="M809" s="304" t="s">
        <v>1099</v>
      </c>
      <c r="O809" s="293"/>
    </row>
    <row r="810" spans="1:80" x14ac:dyDescent="0.2">
      <c r="A810" s="302"/>
      <c r="B810" s="305"/>
      <c r="C810" s="306" t="s">
        <v>1100</v>
      </c>
      <c r="D810" s="307"/>
      <c r="E810" s="308">
        <v>2</v>
      </c>
      <c r="F810" s="309"/>
      <c r="G810" s="310"/>
      <c r="H810" s="311"/>
      <c r="I810" s="303"/>
      <c r="J810" s="312"/>
      <c r="K810" s="303"/>
      <c r="M810" s="304" t="s">
        <v>1100</v>
      </c>
      <c r="O810" s="293"/>
    </row>
    <row r="811" spans="1:80" x14ac:dyDescent="0.2">
      <c r="A811" s="302"/>
      <c r="B811" s="305"/>
      <c r="C811" s="306" t="s">
        <v>1101</v>
      </c>
      <c r="D811" s="307"/>
      <c r="E811" s="308">
        <v>4</v>
      </c>
      <c r="F811" s="309"/>
      <c r="G811" s="310"/>
      <c r="H811" s="311"/>
      <c r="I811" s="303"/>
      <c r="J811" s="312"/>
      <c r="K811" s="303"/>
      <c r="M811" s="304" t="s">
        <v>1101</v>
      </c>
      <c r="O811" s="293"/>
    </row>
    <row r="812" spans="1:80" x14ac:dyDescent="0.2">
      <c r="A812" s="294">
        <v>215</v>
      </c>
      <c r="B812" s="295" t="s">
        <v>1102</v>
      </c>
      <c r="C812" s="296" t="s">
        <v>1103</v>
      </c>
      <c r="D812" s="297" t="s">
        <v>181</v>
      </c>
      <c r="E812" s="298">
        <v>49.5</v>
      </c>
      <c r="F812" s="298">
        <v>0</v>
      </c>
      <c r="G812" s="299">
        <f>E812*F812</f>
        <v>0</v>
      </c>
      <c r="H812" s="300">
        <v>2.4199999999999998E-3</v>
      </c>
      <c r="I812" s="301">
        <f>E812*H812</f>
        <v>0.11978999999999999</v>
      </c>
      <c r="J812" s="300">
        <v>0</v>
      </c>
      <c r="K812" s="301">
        <f>E812*J812</f>
        <v>0</v>
      </c>
      <c r="O812" s="293">
        <v>2</v>
      </c>
      <c r="AA812" s="262">
        <v>2</v>
      </c>
      <c r="AB812" s="262">
        <v>7</v>
      </c>
      <c r="AC812" s="262">
        <v>7</v>
      </c>
      <c r="AZ812" s="262">
        <v>2</v>
      </c>
      <c r="BA812" s="262">
        <f>IF(AZ812=1,G812,0)</f>
        <v>0</v>
      </c>
      <c r="BB812" s="262">
        <f>IF(AZ812=2,G812,0)</f>
        <v>0</v>
      </c>
      <c r="BC812" s="262">
        <f>IF(AZ812=3,G812,0)</f>
        <v>0</v>
      </c>
      <c r="BD812" s="262">
        <f>IF(AZ812=4,G812,0)</f>
        <v>0</v>
      </c>
      <c r="BE812" s="262">
        <f>IF(AZ812=5,G812,0)</f>
        <v>0</v>
      </c>
      <c r="CA812" s="293">
        <v>2</v>
      </c>
      <c r="CB812" s="293">
        <v>7</v>
      </c>
    </row>
    <row r="813" spans="1:80" x14ac:dyDescent="0.2">
      <c r="A813" s="302"/>
      <c r="B813" s="305"/>
      <c r="C813" s="306" t="s">
        <v>1104</v>
      </c>
      <c r="D813" s="307"/>
      <c r="E813" s="308">
        <v>49.5</v>
      </c>
      <c r="F813" s="309"/>
      <c r="G813" s="310"/>
      <c r="H813" s="311"/>
      <c r="I813" s="303"/>
      <c r="J813" s="312"/>
      <c r="K813" s="303"/>
      <c r="M813" s="304" t="s">
        <v>1104</v>
      </c>
      <c r="O813" s="293"/>
    </row>
    <row r="814" spans="1:80" x14ac:dyDescent="0.2">
      <c r="A814" s="294">
        <v>216</v>
      </c>
      <c r="B814" s="295" t="s">
        <v>1105</v>
      </c>
      <c r="C814" s="296" t="s">
        <v>1106</v>
      </c>
      <c r="D814" s="297" t="s">
        <v>181</v>
      </c>
      <c r="E814" s="298">
        <v>3.5</v>
      </c>
      <c r="F814" s="298">
        <v>0</v>
      </c>
      <c r="G814" s="299">
        <f>E814*F814</f>
        <v>0</v>
      </c>
      <c r="H814" s="300">
        <v>2.1199999999999999E-3</v>
      </c>
      <c r="I814" s="301">
        <f>E814*H814</f>
        <v>7.4199999999999995E-3</v>
      </c>
      <c r="J814" s="300">
        <v>0</v>
      </c>
      <c r="K814" s="301">
        <f>E814*J814</f>
        <v>0</v>
      </c>
      <c r="O814" s="293">
        <v>2</v>
      </c>
      <c r="AA814" s="262">
        <v>2</v>
      </c>
      <c r="AB814" s="262">
        <v>7</v>
      </c>
      <c r="AC814" s="262">
        <v>7</v>
      </c>
      <c r="AZ814" s="262">
        <v>2</v>
      </c>
      <c r="BA814" s="262">
        <f>IF(AZ814=1,G814,0)</f>
        <v>0</v>
      </c>
      <c r="BB814" s="262">
        <f>IF(AZ814=2,G814,0)</f>
        <v>0</v>
      </c>
      <c r="BC814" s="262">
        <f>IF(AZ814=3,G814,0)</f>
        <v>0</v>
      </c>
      <c r="BD814" s="262">
        <f>IF(AZ814=4,G814,0)</f>
        <v>0</v>
      </c>
      <c r="BE814" s="262">
        <f>IF(AZ814=5,G814,0)</f>
        <v>0</v>
      </c>
      <c r="CA814" s="293">
        <v>2</v>
      </c>
      <c r="CB814" s="293">
        <v>7</v>
      </c>
    </row>
    <row r="815" spans="1:80" x14ac:dyDescent="0.2">
      <c r="A815" s="302"/>
      <c r="B815" s="305"/>
      <c r="C815" s="306" t="s">
        <v>1107</v>
      </c>
      <c r="D815" s="307"/>
      <c r="E815" s="308">
        <v>3.5</v>
      </c>
      <c r="F815" s="309"/>
      <c r="G815" s="310"/>
      <c r="H815" s="311"/>
      <c r="I815" s="303"/>
      <c r="J815" s="312"/>
      <c r="K815" s="303"/>
      <c r="M815" s="304" t="s">
        <v>1107</v>
      </c>
      <c r="O815" s="293"/>
    </row>
    <row r="816" spans="1:80" x14ac:dyDescent="0.2">
      <c r="A816" s="294">
        <v>217</v>
      </c>
      <c r="B816" s="295" t="s">
        <v>1108</v>
      </c>
      <c r="C816" s="296" t="s">
        <v>1109</v>
      </c>
      <c r="D816" s="297" t="s">
        <v>181</v>
      </c>
      <c r="E816" s="298">
        <v>32</v>
      </c>
      <c r="F816" s="298">
        <v>0</v>
      </c>
      <c r="G816" s="299">
        <f>E816*F816</f>
        <v>0</v>
      </c>
      <c r="H816" s="300">
        <v>2.7299999999999998E-3</v>
      </c>
      <c r="I816" s="301">
        <f>E816*H816</f>
        <v>8.7359999999999993E-2</v>
      </c>
      <c r="J816" s="300">
        <v>0</v>
      </c>
      <c r="K816" s="301">
        <f>E816*J816</f>
        <v>0</v>
      </c>
      <c r="O816" s="293">
        <v>2</v>
      </c>
      <c r="AA816" s="262">
        <v>2</v>
      </c>
      <c r="AB816" s="262">
        <v>7</v>
      </c>
      <c r="AC816" s="262">
        <v>7</v>
      </c>
      <c r="AZ816" s="262">
        <v>2</v>
      </c>
      <c r="BA816" s="262">
        <f>IF(AZ816=1,G816,0)</f>
        <v>0</v>
      </c>
      <c r="BB816" s="262">
        <f>IF(AZ816=2,G816,0)</f>
        <v>0</v>
      </c>
      <c r="BC816" s="262">
        <f>IF(AZ816=3,G816,0)</f>
        <v>0</v>
      </c>
      <c r="BD816" s="262">
        <f>IF(AZ816=4,G816,0)</f>
        <v>0</v>
      </c>
      <c r="BE816" s="262">
        <f>IF(AZ816=5,G816,0)</f>
        <v>0</v>
      </c>
      <c r="CA816" s="293">
        <v>2</v>
      </c>
      <c r="CB816" s="293">
        <v>7</v>
      </c>
    </row>
    <row r="817" spans="1:80" x14ac:dyDescent="0.2">
      <c r="A817" s="302"/>
      <c r="B817" s="305"/>
      <c r="C817" s="306" t="s">
        <v>1110</v>
      </c>
      <c r="D817" s="307"/>
      <c r="E817" s="308">
        <v>32</v>
      </c>
      <c r="F817" s="309"/>
      <c r="G817" s="310"/>
      <c r="H817" s="311"/>
      <c r="I817" s="303"/>
      <c r="J817" s="312"/>
      <c r="K817" s="303"/>
      <c r="M817" s="304" t="s">
        <v>1110</v>
      </c>
      <c r="O817" s="293"/>
    </row>
    <row r="818" spans="1:80" x14ac:dyDescent="0.2">
      <c r="A818" s="294">
        <v>218</v>
      </c>
      <c r="B818" s="295" t="s">
        <v>1111</v>
      </c>
      <c r="C818" s="296" t="s">
        <v>1112</v>
      </c>
      <c r="D818" s="297" t="s">
        <v>181</v>
      </c>
      <c r="E818" s="298">
        <v>13</v>
      </c>
      <c r="F818" s="298">
        <v>0</v>
      </c>
      <c r="G818" s="299">
        <f>E818*F818</f>
        <v>0</v>
      </c>
      <c r="H818" s="300">
        <v>2.31E-3</v>
      </c>
      <c r="I818" s="301">
        <f>E818*H818</f>
        <v>3.0030000000000001E-2</v>
      </c>
      <c r="J818" s="300">
        <v>0</v>
      </c>
      <c r="K818" s="301">
        <f>E818*J818</f>
        <v>0</v>
      </c>
      <c r="O818" s="293">
        <v>2</v>
      </c>
      <c r="AA818" s="262">
        <v>2</v>
      </c>
      <c r="AB818" s="262">
        <v>7</v>
      </c>
      <c r="AC818" s="262">
        <v>7</v>
      </c>
      <c r="AZ818" s="262">
        <v>2</v>
      </c>
      <c r="BA818" s="262">
        <f>IF(AZ818=1,G818,0)</f>
        <v>0</v>
      </c>
      <c r="BB818" s="262">
        <f>IF(AZ818=2,G818,0)</f>
        <v>0</v>
      </c>
      <c r="BC818" s="262">
        <f>IF(AZ818=3,G818,0)</f>
        <v>0</v>
      </c>
      <c r="BD818" s="262">
        <f>IF(AZ818=4,G818,0)</f>
        <v>0</v>
      </c>
      <c r="BE818" s="262">
        <f>IF(AZ818=5,G818,0)</f>
        <v>0</v>
      </c>
      <c r="CA818" s="293">
        <v>2</v>
      </c>
      <c r="CB818" s="293">
        <v>7</v>
      </c>
    </row>
    <row r="819" spans="1:80" x14ac:dyDescent="0.2">
      <c r="A819" s="302"/>
      <c r="B819" s="305"/>
      <c r="C819" s="306" t="s">
        <v>1113</v>
      </c>
      <c r="D819" s="307"/>
      <c r="E819" s="308">
        <v>13</v>
      </c>
      <c r="F819" s="309"/>
      <c r="G819" s="310"/>
      <c r="H819" s="311"/>
      <c r="I819" s="303"/>
      <c r="J819" s="312"/>
      <c r="K819" s="303"/>
      <c r="M819" s="304" t="s">
        <v>1113</v>
      </c>
      <c r="O819" s="293"/>
    </row>
    <row r="820" spans="1:80" x14ac:dyDescent="0.2">
      <c r="A820" s="294">
        <v>219</v>
      </c>
      <c r="B820" s="295" t="s">
        <v>1114</v>
      </c>
      <c r="C820" s="296" t="s">
        <v>1115</v>
      </c>
      <c r="D820" s="297" t="s">
        <v>5</v>
      </c>
      <c r="E820" s="298"/>
      <c r="F820" s="298">
        <v>0</v>
      </c>
      <c r="G820" s="299">
        <f>E820*F820</f>
        <v>0</v>
      </c>
      <c r="H820" s="300">
        <v>0</v>
      </c>
      <c r="I820" s="301">
        <f>E820*H820</f>
        <v>0</v>
      </c>
      <c r="J820" s="300"/>
      <c r="K820" s="301">
        <f>E820*J820</f>
        <v>0</v>
      </c>
      <c r="O820" s="293">
        <v>2</v>
      </c>
      <c r="AA820" s="262">
        <v>7</v>
      </c>
      <c r="AB820" s="262">
        <v>1002</v>
      </c>
      <c r="AC820" s="262">
        <v>5</v>
      </c>
      <c r="AZ820" s="262">
        <v>2</v>
      </c>
      <c r="BA820" s="262">
        <f>IF(AZ820=1,G820,0)</f>
        <v>0</v>
      </c>
      <c r="BB820" s="262">
        <f>IF(AZ820=2,G820,0)</f>
        <v>0</v>
      </c>
      <c r="BC820" s="262">
        <f>IF(AZ820=3,G820,0)</f>
        <v>0</v>
      </c>
      <c r="BD820" s="262">
        <f>IF(AZ820=4,G820,0)</f>
        <v>0</v>
      </c>
      <c r="BE820" s="262">
        <f>IF(AZ820=5,G820,0)</f>
        <v>0</v>
      </c>
      <c r="CA820" s="293">
        <v>7</v>
      </c>
      <c r="CB820" s="293">
        <v>1002</v>
      </c>
    </row>
    <row r="821" spans="1:80" x14ac:dyDescent="0.2">
      <c r="A821" s="313"/>
      <c r="B821" s="314" t="s">
        <v>94</v>
      </c>
      <c r="C821" s="315" t="s">
        <v>1073</v>
      </c>
      <c r="D821" s="316"/>
      <c r="E821" s="317"/>
      <c r="F821" s="318"/>
      <c r="G821" s="319">
        <f>SUM(G790:G820)</f>
        <v>0</v>
      </c>
      <c r="H821" s="320"/>
      <c r="I821" s="321">
        <f>SUM(I790:I820)</f>
        <v>0.75935774999999994</v>
      </c>
      <c r="J821" s="320"/>
      <c r="K821" s="321">
        <f>SUM(K790:K820)</f>
        <v>-0.22361849999999997</v>
      </c>
      <c r="O821" s="293">
        <v>4</v>
      </c>
      <c r="BA821" s="322">
        <f>SUM(BA790:BA820)</f>
        <v>0</v>
      </c>
      <c r="BB821" s="322">
        <f>SUM(BB790:BB820)</f>
        <v>0</v>
      </c>
      <c r="BC821" s="322">
        <f>SUM(BC790:BC820)</f>
        <v>0</v>
      </c>
      <c r="BD821" s="322">
        <f>SUM(BD790:BD820)</f>
        <v>0</v>
      </c>
      <c r="BE821" s="322">
        <f>SUM(BE790:BE820)</f>
        <v>0</v>
      </c>
    </row>
    <row r="822" spans="1:80" x14ac:dyDescent="0.2">
      <c r="A822" s="283" t="s">
        <v>90</v>
      </c>
      <c r="B822" s="284" t="s">
        <v>1116</v>
      </c>
      <c r="C822" s="285" t="s">
        <v>1117</v>
      </c>
      <c r="D822" s="286"/>
      <c r="E822" s="287"/>
      <c r="F822" s="287"/>
      <c r="G822" s="288"/>
      <c r="H822" s="289"/>
      <c r="I822" s="290"/>
      <c r="J822" s="291"/>
      <c r="K822" s="292"/>
      <c r="O822" s="293">
        <v>1</v>
      </c>
    </row>
    <row r="823" spans="1:80" x14ac:dyDescent="0.2">
      <c r="A823" s="294">
        <v>220</v>
      </c>
      <c r="B823" s="295" t="s">
        <v>1119</v>
      </c>
      <c r="C823" s="296" t="s">
        <v>1120</v>
      </c>
      <c r="D823" s="297" t="s">
        <v>106</v>
      </c>
      <c r="E823" s="298">
        <v>17.8</v>
      </c>
      <c r="F823" s="298">
        <v>0</v>
      </c>
      <c r="G823" s="299">
        <f>E823*F823</f>
        <v>0</v>
      </c>
      <c r="H823" s="300">
        <v>0</v>
      </c>
      <c r="I823" s="301">
        <f>E823*H823</f>
        <v>0</v>
      </c>
      <c r="J823" s="300">
        <v>-0.1</v>
      </c>
      <c r="K823" s="301">
        <f>E823*J823</f>
        <v>-1.7800000000000002</v>
      </c>
      <c r="O823" s="293">
        <v>2</v>
      </c>
      <c r="AA823" s="262">
        <v>1</v>
      </c>
      <c r="AB823" s="262">
        <v>7</v>
      </c>
      <c r="AC823" s="262">
        <v>7</v>
      </c>
      <c r="AZ823" s="262">
        <v>2</v>
      </c>
      <c r="BA823" s="262">
        <f>IF(AZ823=1,G823,0)</f>
        <v>0</v>
      </c>
      <c r="BB823" s="262">
        <f>IF(AZ823=2,G823,0)</f>
        <v>0</v>
      </c>
      <c r="BC823" s="262">
        <f>IF(AZ823=3,G823,0)</f>
        <v>0</v>
      </c>
      <c r="BD823" s="262">
        <f>IF(AZ823=4,G823,0)</f>
        <v>0</v>
      </c>
      <c r="BE823" s="262">
        <f>IF(AZ823=5,G823,0)</f>
        <v>0</v>
      </c>
      <c r="CA823" s="293">
        <v>1</v>
      </c>
      <c r="CB823" s="293">
        <v>7</v>
      </c>
    </row>
    <row r="824" spans="1:80" x14ac:dyDescent="0.2">
      <c r="A824" s="302"/>
      <c r="B824" s="305"/>
      <c r="C824" s="306" t="s">
        <v>1012</v>
      </c>
      <c r="D824" s="307"/>
      <c r="E824" s="308">
        <v>5</v>
      </c>
      <c r="F824" s="309"/>
      <c r="G824" s="310"/>
      <c r="H824" s="311"/>
      <c r="I824" s="303"/>
      <c r="J824" s="312"/>
      <c r="K824" s="303"/>
      <c r="M824" s="304" t="s">
        <v>1012</v>
      </c>
      <c r="O824" s="293"/>
    </row>
    <row r="825" spans="1:80" x14ac:dyDescent="0.2">
      <c r="A825" s="302"/>
      <c r="B825" s="305"/>
      <c r="C825" s="306" t="s">
        <v>1121</v>
      </c>
      <c r="D825" s="307"/>
      <c r="E825" s="308">
        <v>12.8</v>
      </c>
      <c r="F825" s="309"/>
      <c r="G825" s="310"/>
      <c r="H825" s="311"/>
      <c r="I825" s="303"/>
      <c r="J825" s="312"/>
      <c r="K825" s="303"/>
      <c r="M825" s="304" t="s">
        <v>1121</v>
      </c>
      <c r="O825" s="293"/>
    </row>
    <row r="826" spans="1:80" x14ac:dyDescent="0.2">
      <c r="A826" s="294">
        <v>221</v>
      </c>
      <c r="B826" s="295" t="s">
        <v>1122</v>
      </c>
      <c r="C826" s="296" t="s">
        <v>1123</v>
      </c>
      <c r="D826" s="297" t="s">
        <v>106</v>
      </c>
      <c r="E826" s="298">
        <v>17.8</v>
      </c>
      <c r="F826" s="298">
        <v>0</v>
      </c>
      <c r="G826" s="299">
        <f>E826*F826</f>
        <v>0</v>
      </c>
      <c r="H826" s="300">
        <v>0</v>
      </c>
      <c r="I826" s="301">
        <f>E826*H826</f>
        <v>0</v>
      </c>
      <c r="J826" s="300">
        <v>-1.8000000000000001E-4</v>
      </c>
      <c r="K826" s="301">
        <f>E826*J826</f>
        <v>-3.2040000000000003E-3</v>
      </c>
      <c r="O826" s="293">
        <v>2</v>
      </c>
      <c r="AA826" s="262">
        <v>1</v>
      </c>
      <c r="AB826" s="262">
        <v>7</v>
      </c>
      <c r="AC826" s="262">
        <v>7</v>
      </c>
      <c r="AZ826" s="262">
        <v>2</v>
      </c>
      <c r="BA826" s="262">
        <f>IF(AZ826=1,G826,0)</f>
        <v>0</v>
      </c>
      <c r="BB826" s="262">
        <f>IF(AZ826=2,G826,0)</f>
        <v>0</v>
      </c>
      <c r="BC826" s="262">
        <f>IF(AZ826=3,G826,0)</f>
        <v>0</v>
      </c>
      <c r="BD826" s="262">
        <f>IF(AZ826=4,G826,0)</f>
        <v>0</v>
      </c>
      <c r="BE826" s="262">
        <f>IF(AZ826=5,G826,0)</f>
        <v>0</v>
      </c>
      <c r="CA826" s="293">
        <v>1</v>
      </c>
      <c r="CB826" s="293">
        <v>7</v>
      </c>
    </row>
    <row r="827" spans="1:80" ht="22.5" x14ac:dyDescent="0.2">
      <c r="A827" s="294">
        <v>222</v>
      </c>
      <c r="B827" s="295" t="s">
        <v>1124</v>
      </c>
      <c r="C827" s="296" t="s">
        <v>1125</v>
      </c>
      <c r="D827" s="297" t="s">
        <v>106</v>
      </c>
      <c r="E827" s="298">
        <v>79.421999999999997</v>
      </c>
      <c r="F827" s="298">
        <v>0</v>
      </c>
      <c r="G827" s="299">
        <f>E827*F827</f>
        <v>0</v>
      </c>
      <c r="H827" s="300">
        <v>0</v>
      </c>
      <c r="I827" s="301">
        <f>E827*H827</f>
        <v>0</v>
      </c>
      <c r="J827" s="300"/>
      <c r="K827" s="301">
        <f>E827*J827</f>
        <v>0</v>
      </c>
      <c r="O827" s="293">
        <v>2</v>
      </c>
      <c r="AA827" s="262">
        <v>12</v>
      </c>
      <c r="AB827" s="262">
        <v>0</v>
      </c>
      <c r="AC827" s="262">
        <v>275</v>
      </c>
      <c r="AZ827" s="262">
        <v>2</v>
      </c>
      <c r="BA827" s="262">
        <f>IF(AZ827=1,G827,0)</f>
        <v>0</v>
      </c>
      <c r="BB827" s="262">
        <f>IF(AZ827=2,G827,0)</f>
        <v>0</v>
      </c>
      <c r="BC827" s="262">
        <f>IF(AZ827=3,G827,0)</f>
        <v>0</v>
      </c>
      <c r="BD827" s="262">
        <f>IF(AZ827=4,G827,0)</f>
        <v>0</v>
      </c>
      <c r="BE827" s="262">
        <f>IF(AZ827=5,G827,0)</f>
        <v>0</v>
      </c>
      <c r="CA827" s="293">
        <v>12</v>
      </c>
      <c r="CB827" s="293">
        <v>0</v>
      </c>
    </row>
    <row r="828" spans="1:80" x14ac:dyDescent="0.2">
      <c r="A828" s="302"/>
      <c r="B828" s="305"/>
      <c r="C828" s="306" t="s">
        <v>1126</v>
      </c>
      <c r="D828" s="307"/>
      <c r="E828" s="308">
        <v>79.421999999999997</v>
      </c>
      <c r="F828" s="309"/>
      <c r="G828" s="310"/>
      <c r="H828" s="311"/>
      <c r="I828" s="303"/>
      <c r="J828" s="312"/>
      <c r="K828" s="303"/>
      <c r="M828" s="304" t="s">
        <v>1126</v>
      </c>
      <c r="O828" s="293"/>
    </row>
    <row r="829" spans="1:80" x14ac:dyDescent="0.2">
      <c r="A829" s="294">
        <v>223</v>
      </c>
      <c r="B829" s="295" t="s">
        <v>1127</v>
      </c>
      <c r="C829" s="296" t="s">
        <v>1128</v>
      </c>
      <c r="D829" s="297" t="s">
        <v>106</v>
      </c>
      <c r="E829" s="298">
        <v>10.925000000000001</v>
      </c>
      <c r="F829" s="298">
        <v>0</v>
      </c>
      <c r="G829" s="299">
        <f>E829*F829</f>
        <v>0</v>
      </c>
      <c r="H829" s="300">
        <v>8.0000000000000007E-5</v>
      </c>
      <c r="I829" s="301">
        <f>E829*H829</f>
        <v>8.740000000000001E-4</v>
      </c>
      <c r="J829" s="300">
        <v>0</v>
      </c>
      <c r="K829" s="301">
        <f>E829*J829</f>
        <v>0</v>
      </c>
      <c r="O829" s="293">
        <v>2</v>
      </c>
      <c r="AA829" s="262">
        <v>1</v>
      </c>
      <c r="AB829" s="262">
        <v>7</v>
      </c>
      <c r="AC829" s="262">
        <v>7</v>
      </c>
      <c r="AZ829" s="262">
        <v>2</v>
      </c>
      <c r="BA829" s="262">
        <f>IF(AZ829=1,G829,0)</f>
        <v>0</v>
      </c>
      <c r="BB829" s="262">
        <f>IF(AZ829=2,G829,0)</f>
        <v>0</v>
      </c>
      <c r="BC829" s="262">
        <f>IF(AZ829=3,G829,0)</f>
        <v>0</v>
      </c>
      <c r="BD829" s="262">
        <f>IF(AZ829=4,G829,0)</f>
        <v>0</v>
      </c>
      <c r="BE829" s="262">
        <f>IF(AZ829=5,G829,0)</f>
        <v>0</v>
      </c>
      <c r="CA829" s="293">
        <v>1</v>
      </c>
      <c r="CB829" s="293">
        <v>7</v>
      </c>
    </row>
    <row r="830" spans="1:80" x14ac:dyDescent="0.2">
      <c r="A830" s="302"/>
      <c r="B830" s="305"/>
      <c r="C830" s="306" t="s">
        <v>402</v>
      </c>
      <c r="D830" s="307"/>
      <c r="E830" s="308">
        <v>6.8</v>
      </c>
      <c r="F830" s="309"/>
      <c r="G830" s="310"/>
      <c r="H830" s="311"/>
      <c r="I830" s="303"/>
      <c r="J830" s="312"/>
      <c r="K830" s="303"/>
      <c r="M830" s="304" t="s">
        <v>402</v>
      </c>
      <c r="O830" s="293"/>
    </row>
    <row r="831" spans="1:80" x14ac:dyDescent="0.2">
      <c r="A831" s="302"/>
      <c r="B831" s="305"/>
      <c r="C831" s="306" t="s">
        <v>406</v>
      </c>
      <c r="D831" s="307"/>
      <c r="E831" s="308">
        <v>4.125</v>
      </c>
      <c r="F831" s="309"/>
      <c r="G831" s="310"/>
      <c r="H831" s="311"/>
      <c r="I831" s="303"/>
      <c r="J831" s="312"/>
      <c r="K831" s="303"/>
      <c r="M831" s="304" t="s">
        <v>406</v>
      </c>
      <c r="O831" s="293"/>
    </row>
    <row r="832" spans="1:80" x14ac:dyDescent="0.2">
      <c r="A832" s="294">
        <v>224</v>
      </c>
      <c r="B832" s="295" t="s">
        <v>1129</v>
      </c>
      <c r="C832" s="296" t="s">
        <v>1130</v>
      </c>
      <c r="D832" s="297" t="s">
        <v>1131</v>
      </c>
      <c r="E832" s="298">
        <v>8</v>
      </c>
      <c r="F832" s="298">
        <v>0</v>
      </c>
      <c r="G832" s="299">
        <f>E832*F832</f>
        <v>0</v>
      </c>
      <c r="H832" s="300">
        <v>2.2000000000000001E-3</v>
      </c>
      <c r="I832" s="301">
        <f>E832*H832</f>
        <v>1.7600000000000001E-2</v>
      </c>
      <c r="J832" s="300">
        <v>0</v>
      </c>
      <c r="K832" s="301">
        <f>E832*J832</f>
        <v>0</v>
      </c>
      <c r="O832" s="293">
        <v>2</v>
      </c>
      <c r="AA832" s="262">
        <v>1</v>
      </c>
      <c r="AB832" s="262">
        <v>7</v>
      </c>
      <c r="AC832" s="262">
        <v>7</v>
      </c>
      <c r="AZ832" s="262">
        <v>2</v>
      </c>
      <c r="BA832" s="262">
        <f>IF(AZ832=1,G832,0)</f>
        <v>0</v>
      </c>
      <c r="BB832" s="262">
        <f>IF(AZ832=2,G832,0)</f>
        <v>0</v>
      </c>
      <c r="BC832" s="262">
        <f>IF(AZ832=3,G832,0)</f>
        <v>0</v>
      </c>
      <c r="BD832" s="262">
        <f>IF(AZ832=4,G832,0)</f>
        <v>0</v>
      </c>
      <c r="BE832" s="262">
        <f>IF(AZ832=5,G832,0)</f>
        <v>0</v>
      </c>
      <c r="CA832" s="293">
        <v>1</v>
      </c>
      <c r="CB832" s="293">
        <v>7</v>
      </c>
    </row>
    <row r="833" spans="1:80" x14ac:dyDescent="0.2">
      <c r="A833" s="302"/>
      <c r="B833" s="305"/>
      <c r="C833" s="306" t="s">
        <v>1132</v>
      </c>
      <c r="D833" s="307"/>
      <c r="E833" s="308">
        <v>8</v>
      </c>
      <c r="F833" s="309"/>
      <c r="G833" s="310"/>
      <c r="H833" s="311"/>
      <c r="I833" s="303"/>
      <c r="J833" s="312"/>
      <c r="K833" s="303"/>
      <c r="M833" s="304" t="s">
        <v>1132</v>
      </c>
      <c r="O833" s="293"/>
    </row>
    <row r="834" spans="1:80" x14ac:dyDescent="0.2">
      <c r="A834" s="294">
        <v>225</v>
      </c>
      <c r="B834" s="295" t="s">
        <v>1133</v>
      </c>
      <c r="C834" s="296" t="s">
        <v>1134</v>
      </c>
      <c r="D834" s="297" t="s">
        <v>211</v>
      </c>
      <c r="E834" s="298">
        <v>6</v>
      </c>
      <c r="F834" s="298">
        <v>0</v>
      </c>
      <c r="G834" s="299">
        <f>E834*F834</f>
        <v>0</v>
      </c>
      <c r="H834" s="300">
        <v>4.7999999999999996E-3</v>
      </c>
      <c r="I834" s="301">
        <f>E834*H834</f>
        <v>2.8799999999999999E-2</v>
      </c>
      <c r="J834" s="300">
        <v>0</v>
      </c>
      <c r="K834" s="301">
        <f>E834*J834</f>
        <v>0</v>
      </c>
      <c r="O834" s="293">
        <v>2</v>
      </c>
      <c r="AA834" s="262">
        <v>1</v>
      </c>
      <c r="AB834" s="262">
        <v>7</v>
      </c>
      <c r="AC834" s="262">
        <v>7</v>
      </c>
      <c r="AZ834" s="262">
        <v>2</v>
      </c>
      <c r="BA834" s="262">
        <f>IF(AZ834=1,G834,0)</f>
        <v>0</v>
      </c>
      <c r="BB834" s="262">
        <f>IF(AZ834=2,G834,0)</f>
        <v>0</v>
      </c>
      <c r="BC834" s="262">
        <f>IF(AZ834=3,G834,0)</f>
        <v>0</v>
      </c>
      <c r="BD834" s="262">
        <f>IF(AZ834=4,G834,0)</f>
        <v>0</v>
      </c>
      <c r="BE834" s="262">
        <f>IF(AZ834=5,G834,0)</f>
        <v>0</v>
      </c>
      <c r="CA834" s="293">
        <v>1</v>
      </c>
      <c r="CB834" s="293">
        <v>7</v>
      </c>
    </row>
    <row r="835" spans="1:80" x14ac:dyDescent="0.2">
      <c r="A835" s="302"/>
      <c r="B835" s="305"/>
      <c r="C835" s="306" t="s">
        <v>1135</v>
      </c>
      <c r="D835" s="307"/>
      <c r="E835" s="308">
        <v>6</v>
      </c>
      <c r="F835" s="309"/>
      <c r="G835" s="310"/>
      <c r="H835" s="311"/>
      <c r="I835" s="303"/>
      <c r="J835" s="312"/>
      <c r="K835" s="303"/>
      <c r="M835" s="304" t="s">
        <v>1135</v>
      </c>
      <c r="O835" s="293"/>
    </row>
    <row r="836" spans="1:80" x14ac:dyDescent="0.2">
      <c r="A836" s="294">
        <v>226</v>
      </c>
      <c r="B836" s="295" t="s">
        <v>1136</v>
      </c>
      <c r="C836" s="296" t="s">
        <v>1137</v>
      </c>
      <c r="D836" s="297" t="s">
        <v>5</v>
      </c>
      <c r="E836" s="298"/>
      <c r="F836" s="298">
        <v>0</v>
      </c>
      <c r="G836" s="299">
        <f>E836*F836</f>
        <v>0</v>
      </c>
      <c r="H836" s="300">
        <v>0</v>
      </c>
      <c r="I836" s="301">
        <f>E836*H836</f>
        <v>0</v>
      </c>
      <c r="J836" s="300"/>
      <c r="K836" s="301">
        <f>E836*J836</f>
        <v>0</v>
      </c>
      <c r="O836" s="293">
        <v>2</v>
      </c>
      <c r="AA836" s="262">
        <v>7</v>
      </c>
      <c r="AB836" s="262">
        <v>1002</v>
      </c>
      <c r="AC836" s="262">
        <v>5</v>
      </c>
      <c r="AZ836" s="262">
        <v>2</v>
      </c>
      <c r="BA836" s="262">
        <f>IF(AZ836=1,G836,0)</f>
        <v>0</v>
      </c>
      <c r="BB836" s="262">
        <f>IF(AZ836=2,G836,0)</f>
        <v>0</v>
      </c>
      <c r="BC836" s="262">
        <f>IF(AZ836=3,G836,0)</f>
        <v>0</v>
      </c>
      <c r="BD836" s="262">
        <f>IF(AZ836=4,G836,0)</f>
        <v>0</v>
      </c>
      <c r="BE836" s="262">
        <f>IF(AZ836=5,G836,0)</f>
        <v>0</v>
      </c>
      <c r="CA836" s="293">
        <v>7</v>
      </c>
      <c r="CB836" s="293">
        <v>1002</v>
      </c>
    </row>
    <row r="837" spans="1:80" x14ac:dyDescent="0.2">
      <c r="A837" s="313"/>
      <c r="B837" s="314" t="s">
        <v>94</v>
      </c>
      <c r="C837" s="315" t="s">
        <v>1118</v>
      </c>
      <c r="D837" s="316"/>
      <c r="E837" s="317"/>
      <c r="F837" s="318"/>
      <c r="G837" s="319">
        <f>SUM(G822:G836)</f>
        <v>0</v>
      </c>
      <c r="H837" s="320"/>
      <c r="I837" s="321">
        <f>SUM(I822:I836)</f>
        <v>4.7273999999999997E-2</v>
      </c>
      <c r="J837" s="320"/>
      <c r="K837" s="321">
        <f>SUM(K822:K836)</f>
        <v>-1.7832040000000002</v>
      </c>
      <c r="O837" s="293">
        <v>4</v>
      </c>
      <c r="BA837" s="322">
        <f>SUM(BA822:BA836)</f>
        <v>0</v>
      </c>
      <c r="BB837" s="322">
        <f>SUM(BB822:BB836)</f>
        <v>0</v>
      </c>
      <c r="BC837" s="322">
        <f>SUM(BC822:BC836)</f>
        <v>0</v>
      </c>
      <c r="BD837" s="322">
        <f>SUM(BD822:BD836)</f>
        <v>0</v>
      </c>
      <c r="BE837" s="322">
        <f>SUM(BE822:BE836)</f>
        <v>0</v>
      </c>
    </row>
    <row r="838" spans="1:80" x14ac:dyDescent="0.2">
      <c r="A838" s="283" t="s">
        <v>90</v>
      </c>
      <c r="B838" s="284" t="s">
        <v>1138</v>
      </c>
      <c r="C838" s="285" t="s">
        <v>1139</v>
      </c>
      <c r="D838" s="286"/>
      <c r="E838" s="287"/>
      <c r="F838" s="287"/>
      <c r="G838" s="288"/>
      <c r="H838" s="289"/>
      <c r="I838" s="290"/>
      <c r="J838" s="291"/>
      <c r="K838" s="292"/>
      <c r="O838" s="293">
        <v>1</v>
      </c>
    </row>
    <row r="839" spans="1:80" ht="22.5" x14ac:dyDescent="0.2">
      <c r="A839" s="294">
        <v>227</v>
      </c>
      <c r="B839" s="295" t="s">
        <v>1141</v>
      </c>
      <c r="C839" s="296" t="s">
        <v>1142</v>
      </c>
      <c r="D839" s="297" t="s">
        <v>211</v>
      </c>
      <c r="E839" s="298">
        <v>25</v>
      </c>
      <c r="F839" s="298">
        <v>0</v>
      </c>
      <c r="G839" s="299">
        <f>E839*F839</f>
        <v>0</v>
      </c>
      <c r="H839" s="300">
        <v>0</v>
      </c>
      <c r="I839" s="301">
        <f>E839*H839</f>
        <v>0</v>
      </c>
      <c r="J839" s="300">
        <v>0</v>
      </c>
      <c r="K839" s="301">
        <f>E839*J839</f>
        <v>0</v>
      </c>
      <c r="O839" s="293">
        <v>2</v>
      </c>
      <c r="AA839" s="262">
        <v>1</v>
      </c>
      <c r="AB839" s="262">
        <v>0</v>
      </c>
      <c r="AC839" s="262">
        <v>0</v>
      </c>
      <c r="AZ839" s="262">
        <v>2</v>
      </c>
      <c r="BA839" s="262">
        <f>IF(AZ839=1,G839,0)</f>
        <v>0</v>
      </c>
      <c r="BB839" s="262">
        <f>IF(AZ839=2,G839,0)</f>
        <v>0</v>
      </c>
      <c r="BC839" s="262">
        <f>IF(AZ839=3,G839,0)</f>
        <v>0</v>
      </c>
      <c r="BD839" s="262">
        <f>IF(AZ839=4,G839,0)</f>
        <v>0</v>
      </c>
      <c r="BE839" s="262">
        <f>IF(AZ839=5,G839,0)</f>
        <v>0</v>
      </c>
      <c r="CA839" s="293">
        <v>1</v>
      </c>
      <c r="CB839" s="293">
        <v>0</v>
      </c>
    </row>
    <row r="840" spans="1:80" ht="22.5" x14ac:dyDescent="0.2">
      <c r="A840" s="294">
        <v>228</v>
      </c>
      <c r="B840" s="295" t="s">
        <v>1143</v>
      </c>
      <c r="C840" s="296" t="s">
        <v>1144</v>
      </c>
      <c r="D840" s="297" t="s">
        <v>181</v>
      </c>
      <c r="E840" s="298">
        <v>45.5</v>
      </c>
      <c r="F840" s="298">
        <v>0</v>
      </c>
      <c r="G840" s="299">
        <f>E840*F840</f>
        <v>0</v>
      </c>
      <c r="H840" s="300">
        <v>3.7200000000000002E-3</v>
      </c>
      <c r="I840" s="301">
        <f>E840*H840</f>
        <v>0.16926000000000002</v>
      </c>
      <c r="J840" s="300">
        <v>0</v>
      </c>
      <c r="K840" s="301">
        <f>E840*J840</f>
        <v>0</v>
      </c>
      <c r="O840" s="293">
        <v>2</v>
      </c>
      <c r="AA840" s="262">
        <v>2</v>
      </c>
      <c r="AB840" s="262">
        <v>7</v>
      </c>
      <c r="AC840" s="262">
        <v>7</v>
      </c>
      <c r="AZ840" s="262">
        <v>2</v>
      </c>
      <c r="BA840" s="262">
        <f>IF(AZ840=1,G840,0)</f>
        <v>0</v>
      </c>
      <c r="BB840" s="262">
        <f>IF(AZ840=2,G840,0)</f>
        <v>0</v>
      </c>
      <c r="BC840" s="262">
        <f>IF(AZ840=3,G840,0)</f>
        <v>0</v>
      </c>
      <c r="BD840" s="262">
        <f>IF(AZ840=4,G840,0)</f>
        <v>0</v>
      </c>
      <c r="BE840" s="262">
        <f>IF(AZ840=5,G840,0)</f>
        <v>0</v>
      </c>
      <c r="CA840" s="293">
        <v>2</v>
      </c>
      <c r="CB840" s="293">
        <v>7</v>
      </c>
    </row>
    <row r="841" spans="1:80" x14ac:dyDescent="0.2">
      <c r="A841" s="302"/>
      <c r="B841" s="305"/>
      <c r="C841" s="306" t="s">
        <v>1145</v>
      </c>
      <c r="D841" s="307"/>
      <c r="E841" s="308">
        <v>45.5</v>
      </c>
      <c r="F841" s="309"/>
      <c r="G841" s="310"/>
      <c r="H841" s="311"/>
      <c r="I841" s="303"/>
      <c r="J841" s="312"/>
      <c r="K841" s="303"/>
      <c r="M841" s="304" t="s">
        <v>1145</v>
      </c>
      <c r="O841" s="293"/>
    </row>
    <row r="842" spans="1:80" ht="22.5" x14ac:dyDescent="0.2">
      <c r="A842" s="294">
        <v>229</v>
      </c>
      <c r="B842" s="295" t="s">
        <v>1146</v>
      </c>
      <c r="C842" s="296" t="s">
        <v>1147</v>
      </c>
      <c r="D842" s="297" t="s">
        <v>211</v>
      </c>
      <c r="E842" s="298">
        <v>1</v>
      </c>
      <c r="F842" s="298">
        <v>0</v>
      </c>
      <c r="G842" s="299">
        <f>E842*F842</f>
        <v>0</v>
      </c>
      <c r="H842" s="300">
        <v>0</v>
      </c>
      <c r="I842" s="301">
        <f>E842*H842</f>
        <v>0</v>
      </c>
      <c r="J842" s="300">
        <v>0</v>
      </c>
      <c r="K842" s="301">
        <f>E842*J842</f>
        <v>0</v>
      </c>
      <c r="O842" s="293">
        <v>2</v>
      </c>
      <c r="AA842" s="262">
        <v>1</v>
      </c>
      <c r="AB842" s="262">
        <v>0</v>
      </c>
      <c r="AC842" s="262">
        <v>0</v>
      </c>
      <c r="AZ842" s="262">
        <v>2</v>
      </c>
      <c r="BA842" s="262">
        <f>IF(AZ842=1,G842,0)</f>
        <v>0</v>
      </c>
      <c r="BB842" s="262">
        <f>IF(AZ842=2,G842,0)</f>
        <v>0</v>
      </c>
      <c r="BC842" s="262">
        <f>IF(AZ842=3,G842,0)</f>
        <v>0</v>
      </c>
      <c r="BD842" s="262">
        <f>IF(AZ842=4,G842,0)</f>
        <v>0</v>
      </c>
      <c r="BE842" s="262">
        <f>IF(AZ842=5,G842,0)</f>
        <v>0</v>
      </c>
      <c r="CA842" s="293">
        <v>1</v>
      </c>
      <c r="CB842" s="293">
        <v>0</v>
      </c>
    </row>
    <row r="843" spans="1:80" x14ac:dyDescent="0.2">
      <c r="A843" s="302"/>
      <c r="B843" s="305"/>
      <c r="C843" s="306" t="s">
        <v>1148</v>
      </c>
      <c r="D843" s="307"/>
      <c r="E843" s="308">
        <v>1</v>
      </c>
      <c r="F843" s="309"/>
      <c r="G843" s="310"/>
      <c r="H843" s="311"/>
      <c r="I843" s="303"/>
      <c r="J843" s="312"/>
      <c r="K843" s="303"/>
      <c r="M843" s="304" t="s">
        <v>1148</v>
      </c>
      <c r="O843" s="293"/>
    </row>
    <row r="844" spans="1:80" x14ac:dyDescent="0.2">
      <c r="A844" s="294">
        <v>230</v>
      </c>
      <c r="B844" s="295" t="s">
        <v>1149</v>
      </c>
      <c r="C844" s="296" t="s">
        <v>1150</v>
      </c>
      <c r="D844" s="297" t="s">
        <v>211</v>
      </c>
      <c r="E844" s="298">
        <v>1</v>
      </c>
      <c r="F844" s="298">
        <v>0</v>
      </c>
      <c r="G844" s="299">
        <f>E844*F844</f>
        <v>0</v>
      </c>
      <c r="H844" s="300">
        <v>0</v>
      </c>
      <c r="I844" s="301">
        <f>E844*H844</f>
        <v>0</v>
      </c>
      <c r="J844" s="300"/>
      <c r="K844" s="301">
        <f>E844*J844</f>
        <v>0</v>
      </c>
      <c r="O844" s="293">
        <v>2</v>
      </c>
      <c r="AA844" s="262">
        <v>12</v>
      </c>
      <c r="AB844" s="262">
        <v>0</v>
      </c>
      <c r="AC844" s="262">
        <v>533</v>
      </c>
      <c r="AZ844" s="262">
        <v>2</v>
      </c>
      <c r="BA844" s="262">
        <f>IF(AZ844=1,G844,0)</f>
        <v>0</v>
      </c>
      <c r="BB844" s="262">
        <f>IF(AZ844=2,G844,0)</f>
        <v>0</v>
      </c>
      <c r="BC844" s="262">
        <f>IF(AZ844=3,G844,0)</f>
        <v>0</v>
      </c>
      <c r="BD844" s="262">
        <f>IF(AZ844=4,G844,0)</f>
        <v>0</v>
      </c>
      <c r="BE844" s="262">
        <f>IF(AZ844=5,G844,0)</f>
        <v>0</v>
      </c>
      <c r="CA844" s="293">
        <v>12</v>
      </c>
      <c r="CB844" s="293">
        <v>0</v>
      </c>
    </row>
    <row r="845" spans="1:80" x14ac:dyDescent="0.2">
      <c r="A845" s="302"/>
      <c r="B845" s="305"/>
      <c r="C845" s="306" t="s">
        <v>1151</v>
      </c>
      <c r="D845" s="307"/>
      <c r="E845" s="308">
        <v>1</v>
      </c>
      <c r="F845" s="309"/>
      <c r="G845" s="310"/>
      <c r="H845" s="311"/>
      <c r="I845" s="303"/>
      <c r="J845" s="312"/>
      <c r="K845" s="303"/>
      <c r="M845" s="304" t="s">
        <v>1151</v>
      </c>
      <c r="O845" s="293"/>
    </row>
    <row r="846" spans="1:80" x14ac:dyDescent="0.2">
      <c r="A846" s="294">
        <v>231</v>
      </c>
      <c r="B846" s="295" t="s">
        <v>1152</v>
      </c>
      <c r="C846" s="296" t="s">
        <v>1153</v>
      </c>
      <c r="D846" s="297" t="s">
        <v>211</v>
      </c>
      <c r="E846" s="298">
        <v>1</v>
      </c>
      <c r="F846" s="298">
        <v>0</v>
      </c>
      <c r="G846" s="299">
        <f>E846*F846</f>
        <v>0</v>
      </c>
      <c r="H846" s="300">
        <v>0</v>
      </c>
      <c r="I846" s="301">
        <f>E846*H846</f>
        <v>0</v>
      </c>
      <c r="J846" s="300"/>
      <c r="K846" s="301">
        <f>E846*J846</f>
        <v>0</v>
      </c>
      <c r="O846" s="293">
        <v>2</v>
      </c>
      <c r="AA846" s="262">
        <v>12</v>
      </c>
      <c r="AB846" s="262">
        <v>0</v>
      </c>
      <c r="AC846" s="262">
        <v>534</v>
      </c>
      <c r="AZ846" s="262">
        <v>2</v>
      </c>
      <c r="BA846" s="262">
        <f>IF(AZ846=1,G846,0)</f>
        <v>0</v>
      </c>
      <c r="BB846" s="262">
        <f>IF(AZ846=2,G846,0)</f>
        <v>0</v>
      </c>
      <c r="BC846" s="262">
        <f>IF(AZ846=3,G846,0)</f>
        <v>0</v>
      </c>
      <c r="BD846" s="262">
        <f>IF(AZ846=4,G846,0)</f>
        <v>0</v>
      </c>
      <c r="BE846" s="262">
        <f>IF(AZ846=5,G846,0)</f>
        <v>0</v>
      </c>
      <c r="CA846" s="293">
        <v>12</v>
      </c>
      <c r="CB846" s="293">
        <v>0</v>
      </c>
    </row>
    <row r="847" spans="1:80" x14ac:dyDescent="0.2">
      <c r="A847" s="302"/>
      <c r="B847" s="305"/>
      <c r="C847" s="306" t="s">
        <v>1154</v>
      </c>
      <c r="D847" s="307"/>
      <c r="E847" s="308">
        <v>1</v>
      </c>
      <c r="F847" s="309"/>
      <c r="G847" s="310"/>
      <c r="H847" s="311"/>
      <c r="I847" s="303"/>
      <c r="J847" s="312"/>
      <c r="K847" s="303"/>
      <c r="M847" s="304" t="s">
        <v>1154</v>
      </c>
      <c r="O847" s="293"/>
    </row>
    <row r="848" spans="1:80" x14ac:dyDescent="0.2">
      <c r="A848" s="294">
        <v>232</v>
      </c>
      <c r="B848" s="295" t="s">
        <v>1155</v>
      </c>
      <c r="C848" s="296" t="s">
        <v>1156</v>
      </c>
      <c r="D848" s="297" t="s">
        <v>211</v>
      </c>
      <c r="E848" s="298">
        <v>1</v>
      </c>
      <c r="F848" s="298">
        <v>0</v>
      </c>
      <c r="G848" s="299">
        <f>E848*F848</f>
        <v>0</v>
      </c>
      <c r="H848" s="300">
        <v>0</v>
      </c>
      <c r="I848" s="301">
        <f>E848*H848</f>
        <v>0</v>
      </c>
      <c r="J848" s="300"/>
      <c r="K848" s="301">
        <f>E848*J848</f>
        <v>0</v>
      </c>
      <c r="O848" s="293">
        <v>2</v>
      </c>
      <c r="AA848" s="262">
        <v>12</v>
      </c>
      <c r="AB848" s="262">
        <v>0</v>
      </c>
      <c r="AC848" s="262">
        <v>535</v>
      </c>
      <c r="AZ848" s="262">
        <v>2</v>
      </c>
      <c r="BA848" s="262">
        <f>IF(AZ848=1,G848,0)</f>
        <v>0</v>
      </c>
      <c r="BB848" s="262">
        <f>IF(AZ848=2,G848,0)</f>
        <v>0</v>
      </c>
      <c r="BC848" s="262">
        <f>IF(AZ848=3,G848,0)</f>
        <v>0</v>
      </c>
      <c r="BD848" s="262">
        <f>IF(AZ848=4,G848,0)</f>
        <v>0</v>
      </c>
      <c r="BE848" s="262">
        <f>IF(AZ848=5,G848,0)</f>
        <v>0</v>
      </c>
      <c r="CA848" s="293">
        <v>12</v>
      </c>
      <c r="CB848" s="293">
        <v>0</v>
      </c>
    </row>
    <row r="849" spans="1:80" x14ac:dyDescent="0.2">
      <c r="A849" s="302"/>
      <c r="B849" s="305"/>
      <c r="C849" s="306" t="s">
        <v>1157</v>
      </c>
      <c r="D849" s="307"/>
      <c r="E849" s="308">
        <v>1</v>
      </c>
      <c r="F849" s="309"/>
      <c r="G849" s="310"/>
      <c r="H849" s="311"/>
      <c r="I849" s="303"/>
      <c r="J849" s="312"/>
      <c r="K849" s="303"/>
      <c r="M849" s="304" t="s">
        <v>1157</v>
      </c>
      <c r="O849" s="293"/>
    </row>
    <row r="850" spans="1:80" x14ac:dyDescent="0.2">
      <c r="A850" s="294">
        <v>233</v>
      </c>
      <c r="B850" s="295" t="s">
        <v>1158</v>
      </c>
      <c r="C850" s="296" t="s">
        <v>1159</v>
      </c>
      <c r="D850" s="297" t="s">
        <v>211</v>
      </c>
      <c r="E850" s="298">
        <v>1</v>
      </c>
      <c r="F850" s="298">
        <v>0</v>
      </c>
      <c r="G850" s="299">
        <f>E850*F850</f>
        <v>0</v>
      </c>
      <c r="H850" s="300">
        <v>0</v>
      </c>
      <c r="I850" s="301">
        <f>E850*H850</f>
        <v>0</v>
      </c>
      <c r="J850" s="300"/>
      <c r="K850" s="301">
        <f>E850*J850</f>
        <v>0</v>
      </c>
      <c r="O850" s="293">
        <v>2</v>
      </c>
      <c r="AA850" s="262">
        <v>12</v>
      </c>
      <c r="AB850" s="262">
        <v>0</v>
      </c>
      <c r="AC850" s="262">
        <v>536</v>
      </c>
      <c r="AZ850" s="262">
        <v>2</v>
      </c>
      <c r="BA850" s="262">
        <f>IF(AZ850=1,G850,0)</f>
        <v>0</v>
      </c>
      <c r="BB850" s="262">
        <f>IF(AZ850=2,G850,0)</f>
        <v>0</v>
      </c>
      <c r="BC850" s="262">
        <f>IF(AZ850=3,G850,0)</f>
        <v>0</v>
      </c>
      <c r="BD850" s="262">
        <f>IF(AZ850=4,G850,0)</f>
        <v>0</v>
      </c>
      <c r="BE850" s="262">
        <f>IF(AZ850=5,G850,0)</f>
        <v>0</v>
      </c>
      <c r="CA850" s="293">
        <v>12</v>
      </c>
      <c r="CB850" s="293">
        <v>0</v>
      </c>
    </row>
    <row r="851" spans="1:80" x14ac:dyDescent="0.2">
      <c r="A851" s="302"/>
      <c r="B851" s="305"/>
      <c r="C851" s="306" t="s">
        <v>1160</v>
      </c>
      <c r="D851" s="307"/>
      <c r="E851" s="308">
        <v>1</v>
      </c>
      <c r="F851" s="309"/>
      <c r="G851" s="310"/>
      <c r="H851" s="311"/>
      <c r="I851" s="303"/>
      <c r="J851" s="312"/>
      <c r="K851" s="303"/>
      <c r="M851" s="304" t="s">
        <v>1160</v>
      </c>
      <c r="O851" s="293"/>
    </row>
    <row r="852" spans="1:80" x14ac:dyDescent="0.2">
      <c r="A852" s="294">
        <v>234</v>
      </c>
      <c r="B852" s="295" t="s">
        <v>1161</v>
      </c>
      <c r="C852" s="296" t="s">
        <v>1162</v>
      </c>
      <c r="D852" s="297" t="s">
        <v>211</v>
      </c>
      <c r="E852" s="298">
        <v>3</v>
      </c>
      <c r="F852" s="298">
        <v>0</v>
      </c>
      <c r="G852" s="299">
        <f>E852*F852</f>
        <v>0</v>
      </c>
      <c r="H852" s="300">
        <v>0</v>
      </c>
      <c r="I852" s="301">
        <f>E852*H852</f>
        <v>0</v>
      </c>
      <c r="J852" s="300"/>
      <c r="K852" s="301">
        <f>E852*J852</f>
        <v>0</v>
      </c>
      <c r="O852" s="293">
        <v>2</v>
      </c>
      <c r="AA852" s="262">
        <v>12</v>
      </c>
      <c r="AB852" s="262">
        <v>0</v>
      </c>
      <c r="AC852" s="262">
        <v>537</v>
      </c>
      <c r="AZ852" s="262">
        <v>2</v>
      </c>
      <c r="BA852" s="262">
        <f>IF(AZ852=1,G852,0)</f>
        <v>0</v>
      </c>
      <c r="BB852" s="262">
        <f>IF(AZ852=2,G852,0)</f>
        <v>0</v>
      </c>
      <c r="BC852" s="262">
        <f>IF(AZ852=3,G852,0)</f>
        <v>0</v>
      </c>
      <c r="BD852" s="262">
        <f>IF(AZ852=4,G852,0)</f>
        <v>0</v>
      </c>
      <c r="BE852" s="262">
        <f>IF(AZ852=5,G852,0)</f>
        <v>0</v>
      </c>
      <c r="CA852" s="293">
        <v>12</v>
      </c>
      <c r="CB852" s="293">
        <v>0</v>
      </c>
    </row>
    <row r="853" spans="1:80" x14ac:dyDescent="0.2">
      <c r="A853" s="302"/>
      <c r="B853" s="305"/>
      <c r="C853" s="306" t="s">
        <v>1163</v>
      </c>
      <c r="D853" s="307"/>
      <c r="E853" s="308">
        <v>1</v>
      </c>
      <c r="F853" s="309"/>
      <c r="G853" s="310"/>
      <c r="H853" s="311"/>
      <c r="I853" s="303"/>
      <c r="J853" s="312"/>
      <c r="K853" s="303"/>
      <c r="M853" s="304" t="s">
        <v>1163</v>
      </c>
      <c r="O853" s="293"/>
    </row>
    <row r="854" spans="1:80" x14ac:dyDescent="0.2">
      <c r="A854" s="302"/>
      <c r="B854" s="305"/>
      <c r="C854" s="306" t="s">
        <v>1164</v>
      </c>
      <c r="D854" s="307"/>
      <c r="E854" s="308">
        <v>1</v>
      </c>
      <c r="F854" s="309"/>
      <c r="G854" s="310"/>
      <c r="H854" s="311"/>
      <c r="I854" s="303"/>
      <c r="J854" s="312"/>
      <c r="K854" s="303"/>
      <c r="M854" s="304" t="s">
        <v>1164</v>
      </c>
      <c r="O854" s="293"/>
    </row>
    <row r="855" spans="1:80" x14ac:dyDescent="0.2">
      <c r="A855" s="302"/>
      <c r="B855" s="305"/>
      <c r="C855" s="306" t="s">
        <v>1165</v>
      </c>
      <c r="D855" s="307"/>
      <c r="E855" s="308">
        <v>1</v>
      </c>
      <c r="F855" s="309"/>
      <c r="G855" s="310"/>
      <c r="H855" s="311"/>
      <c r="I855" s="303"/>
      <c r="J855" s="312"/>
      <c r="K855" s="303"/>
      <c r="M855" s="304" t="s">
        <v>1165</v>
      </c>
      <c r="O855" s="293"/>
    </row>
    <row r="856" spans="1:80" x14ac:dyDescent="0.2">
      <c r="A856" s="294">
        <v>235</v>
      </c>
      <c r="B856" s="295" t="s">
        <v>1166</v>
      </c>
      <c r="C856" s="296" t="s">
        <v>1167</v>
      </c>
      <c r="D856" s="297" t="s">
        <v>211</v>
      </c>
      <c r="E856" s="298">
        <v>2</v>
      </c>
      <c r="F856" s="298">
        <v>0</v>
      </c>
      <c r="G856" s="299">
        <f>E856*F856</f>
        <v>0</v>
      </c>
      <c r="H856" s="300">
        <v>0</v>
      </c>
      <c r="I856" s="301">
        <f>E856*H856</f>
        <v>0</v>
      </c>
      <c r="J856" s="300"/>
      <c r="K856" s="301">
        <f>E856*J856</f>
        <v>0</v>
      </c>
      <c r="O856" s="293">
        <v>2</v>
      </c>
      <c r="AA856" s="262">
        <v>12</v>
      </c>
      <c r="AB856" s="262">
        <v>0</v>
      </c>
      <c r="AC856" s="262">
        <v>538</v>
      </c>
      <c r="AZ856" s="262">
        <v>2</v>
      </c>
      <c r="BA856" s="262">
        <f>IF(AZ856=1,G856,0)</f>
        <v>0</v>
      </c>
      <c r="BB856" s="262">
        <f>IF(AZ856=2,G856,0)</f>
        <v>0</v>
      </c>
      <c r="BC856" s="262">
        <f>IF(AZ856=3,G856,0)</f>
        <v>0</v>
      </c>
      <c r="BD856" s="262">
        <f>IF(AZ856=4,G856,0)</f>
        <v>0</v>
      </c>
      <c r="BE856" s="262">
        <f>IF(AZ856=5,G856,0)</f>
        <v>0</v>
      </c>
      <c r="CA856" s="293">
        <v>12</v>
      </c>
      <c r="CB856" s="293">
        <v>0</v>
      </c>
    </row>
    <row r="857" spans="1:80" x14ac:dyDescent="0.2">
      <c r="A857" s="302"/>
      <c r="B857" s="305"/>
      <c r="C857" s="306" t="s">
        <v>1168</v>
      </c>
      <c r="D857" s="307"/>
      <c r="E857" s="308">
        <v>1</v>
      </c>
      <c r="F857" s="309"/>
      <c r="G857" s="310"/>
      <c r="H857" s="311"/>
      <c r="I857" s="303"/>
      <c r="J857" s="312"/>
      <c r="K857" s="303"/>
      <c r="M857" s="304" t="s">
        <v>1168</v>
      </c>
      <c r="O857" s="293"/>
    </row>
    <row r="858" spans="1:80" x14ac:dyDescent="0.2">
      <c r="A858" s="302"/>
      <c r="B858" s="305"/>
      <c r="C858" s="306" t="s">
        <v>1169</v>
      </c>
      <c r="D858" s="307"/>
      <c r="E858" s="308">
        <v>1</v>
      </c>
      <c r="F858" s="309"/>
      <c r="G858" s="310"/>
      <c r="H858" s="311"/>
      <c r="I858" s="303"/>
      <c r="J858" s="312"/>
      <c r="K858" s="303"/>
      <c r="M858" s="304" t="s">
        <v>1169</v>
      </c>
      <c r="O858" s="293"/>
    </row>
    <row r="859" spans="1:80" x14ac:dyDescent="0.2">
      <c r="A859" s="294">
        <v>236</v>
      </c>
      <c r="B859" s="295" t="s">
        <v>1170</v>
      </c>
      <c r="C859" s="296" t="s">
        <v>1171</v>
      </c>
      <c r="D859" s="297" t="s">
        <v>211</v>
      </c>
      <c r="E859" s="298">
        <v>1</v>
      </c>
      <c r="F859" s="298">
        <v>0</v>
      </c>
      <c r="G859" s="299">
        <f>E859*F859</f>
        <v>0</v>
      </c>
      <c r="H859" s="300">
        <v>0</v>
      </c>
      <c r="I859" s="301">
        <f>E859*H859</f>
        <v>0</v>
      </c>
      <c r="J859" s="300"/>
      <c r="K859" s="301">
        <f>E859*J859</f>
        <v>0</v>
      </c>
      <c r="O859" s="293">
        <v>2</v>
      </c>
      <c r="AA859" s="262">
        <v>12</v>
      </c>
      <c r="AB859" s="262">
        <v>0</v>
      </c>
      <c r="AC859" s="262">
        <v>539</v>
      </c>
      <c r="AZ859" s="262">
        <v>2</v>
      </c>
      <c r="BA859" s="262">
        <f>IF(AZ859=1,G859,0)</f>
        <v>0</v>
      </c>
      <c r="BB859" s="262">
        <f>IF(AZ859=2,G859,0)</f>
        <v>0</v>
      </c>
      <c r="BC859" s="262">
        <f>IF(AZ859=3,G859,0)</f>
        <v>0</v>
      </c>
      <c r="BD859" s="262">
        <f>IF(AZ859=4,G859,0)</f>
        <v>0</v>
      </c>
      <c r="BE859" s="262">
        <f>IF(AZ859=5,G859,0)</f>
        <v>0</v>
      </c>
      <c r="CA859" s="293">
        <v>12</v>
      </c>
      <c r="CB859" s="293">
        <v>0</v>
      </c>
    </row>
    <row r="860" spans="1:80" x14ac:dyDescent="0.2">
      <c r="A860" s="302"/>
      <c r="B860" s="305"/>
      <c r="C860" s="306" t="s">
        <v>1172</v>
      </c>
      <c r="D860" s="307"/>
      <c r="E860" s="308">
        <v>1</v>
      </c>
      <c r="F860" s="309"/>
      <c r="G860" s="310"/>
      <c r="H860" s="311"/>
      <c r="I860" s="303"/>
      <c r="J860" s="312"/>
      <c r="K860" s="303"/>
      <c r="M860" s="304" t="s">
        <v>1172</v>
      </c>
      <c r="O860" s="293"/>
    </row>
    <row r="861" spans="1:80" x14ac:dyDescent="0.2">
      <c r="A861" s="294">
        <v>237</v>
      </c>
      <c r="B861" s="295" t="s">
        <v>1173</v>
      </c>
      <c r="C861" s="296" t="s">
        <v>1174</v>
      </c>
      <c r="D861" s="297" t="s">
        <v>211</v>
      </c>
      <c r="E861" s="298">
        <v>3</v>
      </c>
      <c r="F861" s="298">
        <v>0</v>
      </c>
      <c r="G861" s="299">
        <f>E861*F861</f>
        <v>0</v>
      </c>
      <c r="H861" s="300">
        <v>0</v>
      </c>
      <c r="I861" s="301">
        <f>E861*H861</f>
        <v>0</v>
      </c>
      <c r="J861" s="300"/>
      <c r="K861" s="301">
        <f>E861*J861</f>
        <v>0</v>
      </c>
      <c r="O861" s="293">
        <v>2</v>
      </c>
      <c r="AA861" s="262">
        <v>12</v>
      </c>
      <c r="AB861" s="262">
        <v>0</v>
      </c>
      <c r="AC861" s="262">
        <v>540</v>
      </c>
      <c r="AZ861" s="262">
        <v>2</v>
      </c>
      <c r="BA861" s="262">
        <f>IF(AZ861=1,G861,0)</f>
        <v>0</v>
      </c>
      <c r="BB861" s="262">
        <f>IF(AZ861=2,G861,0)</f>
        <v>0</v>
      </c>
      <c r="BC861" s="262">
        <f>IF(AZ861=3,G861,0)</f>
        <v>0</v>
      </c>
      <c r="BD861" s="262">
        <f>IF(AZ861=4,G861,0)</f>
        <v>0</v>
      </c>
      <c r="BE861" s="262">
        <f>IF(AZ861=5,G861,0)</f>
        <v>0</v>
      </c>
      <c r="CA861" s="293">
        <v>12</v>
      </c>
      <c r="CB861" s="293">
        <v>0</v>
      </c>
    </row>
    <row r="862" spans="1:80" x14ac:dyDescent="0.2">
      <c r="A862" s="302"/>
      <c r="B862" s="305"/>
      <c r="C862" s="306" t="s">
        <v>1175</v>
      </c>
      <c r="D862" s="307"/>
      <c r="E862" s="308">
        <v>1</v>
      </c>
      <c r="F862" s="309"/>
      <c r="G862" s="310"/>
      <c r="H862" s="311"/>
      <c r="I862" s="303"/>
      <c r="J862" s="312"/>
      <c r="K862" s="303"/>
      <c r="M862" s="304" t="s">
        <v>1175</v>
      </c>
      <c r="O862" s="293"/>
    </row>
    <row r="863" spans="1:80" x14ac:dyDescent="0.2">
      <c r="A863" s="302"/>
      <c r="B863" s="305"/>
      <c r="C863" s="306" t="s">
        <v>1176</v>
      </c>
      <c r="D863" s="307"/>
      <c r="E863" s="308">
        <v>1</v>
      </c>
      <c r="F863" s="309"/>
      <c r="G863" s="310"/>
      <c r="H863" s="311"/>
      <c r="I863" s="303"/>
      <c r="J863" s="312"/>
      <c r="K863" s="303"/>
      <c r="M863" s="304" t="s">
        <v>1176</v>
      </c>
      <c r="O863" s="293"/>
    </row>
    <row r="864" spans="1:80" x14ac:dyDescent="0.2">
      <c r="A864" s="302"/>
      <c r="B864" s="305"/>
      <c r="C864" s="306" t="s">
        <v>1177</v>
      </c>
      <c r="D864" s="307"/>
      <c r="E864" s="308">
        <v>1</v>
      </c>
      <c r="F864" s="309"/>
      <c r="G864" s="310"/>
      <c r="H864" s="311"/>
      <c r="I864" s="303"/>
      <c r="J864" s="312"/>
      <c r="K864" s="303"/>
      <c r="M864" s="304" t="s">
        <v>1177</v>
      </c>
      <c r="O864" s="293"/>
    </row>
    <row r="865" spans="1:80" x14ac:dyDescent="0.2">
      <c r="A865" s="294">
        <v>238</v>
      </c>
      <c r="B865" s="295" t="s">
        <v>1178</v>
      </c>
      <c r="C865" s="296" t="s">
        <v>1179</v>
      </c>
      <c r="D865" s="297" t="s">
        <v>211</v>
      </c>
      <c r="E865" s="298">
        <v>2</v>
      </c>
      <c r="F865" s="298">
        <v>0</v>
      </c>
      <c r="G865" s="299">
        <f>E865*F865</f>
        <v>0</v>
      </c>
      <c r="H865" s="300">
        <v>0</v>
      </c>
      <c r="I865" s="301">
        <f>E865*H865</f>
        <v>0</v>
      </c>
      <c r="J865" s="300"/>
      <c r="K865" s="301">
        <f>E865*J865</f>
        <v>0</v>
      </c>
      <c r="O865" s="293">
        <v>2</v>
      </c>
      <c r="AA865" s="262">
        <v>12</v>
      </c>
      <c r="AB865" s="262">
        <v>0</v>
      </c>
      <c r="AC865" s="262">
        <v>541</v>
      </c>
      <c r="AZ865" s="262">
        <v>2</v>
      </c>
      <c r="BA865" s="262">
        <f>IF(AZ865=1,G865,0)</f>
        <v>0</v>
      </c>
      <c r="BB865" s="262">
        <f>IF(AZ865=2,G865,0)</f>
        <v>0</v>
      </c>
      <c r="BC865" s="262">
        <f>IF(AZ865=3,G865,0)</f>
        <v>0</v>
      </c>
      <c r="BD865" s="262">
        <f>IF(AZ865=4,G865,0)</f>
        <v>0</v>
      </c>
      <c r="BE865" s="262">
        <f>IF(AZ865=5,G865,0)</f>
        <v>0</v>
      </c>
      <c r="CA865" s="293">
        <v>12</v>
      </c>
      <c r="CB865" s="293">
        <v>0</v>
      </c>
    </row>
    <row r="866" spans="1:80" x14ac:dyDescent="0.2">
      <c r="A866" s="302"/>
      <c r="B866" s="305"/>
      <c r="C866" s="306" t="s">
        <v>1180</v>
      </c>
      <c r="D866" s="307"/>
      <c r="E866" s="308">
        <v>1</v>
      </c>
      <c r="F866" s="309"/>
      <c r="G866" s="310"/>
      <c r="H866" s="311"/>
      <c r="I866" s="303"/>
      <c r="J866" s="312"/>
      <c r="K866" s="303"/>
      <c r="M866" s="304" t="s">
        <v>1180</v>
      </c>
      <c r="O866" s="293"/>
    </row>
    <row r="867" spans="1:80" x14ac:dyDescent="0.2">
      <c r="A867" s="302"/>
      <c r="B867" s="305"/>
      <c r="C867" s="306" t="s">
        <v>1181</v>
      </c>
      <c r="D867" s="307"/>
      <c r="E867" s="308">
        <v>1</v>
      </c>
      <c r="F867" s="309"/>
      <c r="G867" s="310"/>
      <c r="H867" s="311"/>
      <c r="I867" s="303"/>
      <c r="J867" s="312"/>
      <c r="K867" s="303"/>
      <c r="M867" s="304" t="s">
        <v>1181</v>
      </c>
      <c r="O867" s="293"/>
    </row>
    <row r="868" spans="1:80" x14ac:dyDescent="0.2">
      <c r="A868" s="294">
        <v>239</v>
      </c>
      <c r="B868" s="295" t="s">
        <v>1182</v>
      </c>
      <c r="C868" s="296" t="s">
        <v>1183</v>
      </c>
      <c r="D868" s="297" t="s">
        <v>211</v>
      </c>
      <c r="E868" s="298">
        <v>1</v>
      </c>
      <c r="F868" s="298">
        <v>0</v>
      </c>
      <c r="G868" s="299">
        <f>E868*F868</f>
        <v>0</v>
      </c>
      <c r="H868" s="300">
        <v>0</v>
      </c>
      <c r="I868" s="301">
        <f>E868*H868</f>
        <v>0</v>
      </c>
      <c r="J868" s="300"/>
      <c r="K868" s="301">
        <f>E868*J868</f>
        <v>0</v>
      </c>
      <c r="O868" s="293">
        <v>2</v>
      </c>
      <c r="AA868" s="262">
        <v>12</v>
      </c>
      <c r="AB868" s="262">
        <v>0</v>
      </c>
      <c r="AC868" s="262">
        <v>542</v>
      </c>
      <c r="AZ868" s="262">
        <v>2</v>
      </c>
      <c r="BA868" s="262">
        <f>IF(AZ868=1,G868,0)</f>
        <v>0</v>
      </c>
      <c r="BB868" s="262">
        <f>IF(AZ868=2,G868,0)</f>
        <v>0</v>
      </c>
      <c r="BC868" s="262">
        <f>IF(AZ868=3,G868,0)</f>
        <v>0</v>
      </c>
      <c r="BD868" s="262">
        <f>IF(AZ868=4,G868,0)</f>
        <v>0</v>
      </c>
      <c r="BE868" s="262">
        <f>IF(AZ868=5,G868,0)</f>
        <v>0</v>
      </c>
      <c r="CA868" s="293">
        <v>12</v>
      </c>
      <c r="CB868" s="293">
        <v>0</v>
      </c>
    </row>
    <row r="869" spans="1:80" x14ac:dyDescent="0.2">
      <c r="A869" s="302"/>
      <c r="B869" s="305"/>
      <c r="C869" s="306" t="s">
        <v>1184</v>
      </c>
      <c r="D869" s="307"/>
      <c r="E869" s="308">
        <v>1</v>
      </c>
      <c r="F869" s="309"/>
      <c r="G869" s="310"/>
      <c r="H869" s="311"/>
      <c r="I869" s="303"/>
      <c r="J869" s="312"/>
      <c r="K869" s="303"/>
      <c r="M869" s="304" t="s">
        <v>1184</v>
      </c>
      <c r="O869" s="293"/>
    </row>
    <row r="870" spans="1:80" x14ac:dyDescent="0.2">
      <c r="A870" s="294">
        <v>240</v>
      </c>
      <c r="B870" s="295" t="s">
        <v>1185</v>
      </c>
      <c r="C870" s="296" t="s">
        <v>1186</v>
      </c>
      <c r="D870" s="297" t="s">
        <v>211</v>
      </c>
      <c r="E870" s="298">
        <v>2</v>
      </c>
      <c r="F870" s="298">
        <v>0</v>
      </c>
      <c r="G870" s="299">
        <f>E870*F870</f>
        <v>0</v>
      </c>
      <c r="H870" s="300">
        <v>0</v>
      </c>
      <c r="I870" s="301">
        <f>E870*H870</f>
        <v>0</v>
      </c>
      <c r="J870" s="300"/>
      <c r="K870" s="301">
        <f>E870*J870</f>
        <v>0</v>
      </c>
      <c r="O870" s="293">
        <v>2</v>
      </c>
      <c r="AA870" s="262">
        <v>12</v>
      </c>
      <c r="AB870" s="262">
        <v>0</v>
      </c>
      <c r="AC870" s="262">
        <v>543</v>
      </c>
      <c r="AZ870" s="262">
        <v>2</v>
      </c>
      <c r="BA870" s="262">
        <f>IF(AZ870=1,G870,0)</f>
        <v>0</v>
      </c>
      <c r="BB870" s="262">
        <f>IF(AZ870=2,G870,0)</f>
        <v>0</v>
      </c>
      <c r="BC870" s="262">
        <f>IF(AZ870=3,G870,0)</f>
        <v>0</v>
      </c>
      <c r="BD870" s="262">
        <f>IF(AZ870=4,G870,0)</f>
        <v>0</v>
      </c>
      <c r="BE870" s="262">
        <f>IF(AZ870=5,G870,0)</f>
        <v>0</v>
      </c>
      <c r="CA870" s="293">
        <v>12</v>
      </c>
      <c r="CB870" s="293">
        <v>0</v>
      </c>
    </row>
    <row r="871" spans="1:80" x14ac:dyDescent="0.2">
      <c r="A871" s="302"/>
      <c r="B871" s="305"/>
      <c r="C871" s="306" t="s">
        <v>1187</v>
      </c>
      <c r="D871" s="307"/>
      <c r="E871" s="308">
        <v>1</v>
      </c>
      <c r="F871" s="309"/>
      <c r="G871" s="310"/>
      <c r="H871" s="311"/>
      <c r="I871" s="303"/>
      <c r="J871" s="312"/>
      <c r="K871" s="303"/>
      <c r="M871" s="304" t="s">
        <v>1187</v>
      </c>
      <c r="O871" s="293"/>
    </row>
    <row r="872" spans="1:80" x14ac:dyDescent="0.2">
      <c r="A872" s="302"/>
      <c r="B872" s="305"/>
      <c r="C872" s="306" t="s">
        <v>1188</v>
      </c>
      <c r="D872" s="307"/>
      <c r="E872" s="308">
        <v>1</v>
      </c>
      <c r="F872" s="309"/>
      <c r="G872" s="310"/>
      <c r="H872" s="311"/>
      <c r="I872" s="303"/>
      <c r="J872" s="312"/>
      <c r="K872" s="303"/>
      <c r="M872" s="304" t="s">
        <v>1188</v>
      </c>
      <c r="O872" s="293"/>
    </row>
    <row r="873" spans="1:80" x14ac:dyDescent="0.2">
      <c r="A873" s="294">
        <v>241</v>
      </c>
      <c r="B873" s="295" t="s">
        <v>1189</v>
      </c>
      <c r="C873" s="296" t="s">
        <v>1190</v>
      </c>
      <c r="D873" s="297" t="s">
        <v>211</v>
      </c>
      <c r="E873" s="298">
        <v>3</v>
      </c>
      <c r="F873" s="298">
        <v>0</v>
      </c>
      <c r="G873" s="299">
        <f>E873*F873</f>
        <v>0</v>
      </c>
      <c r="H873" s="300">
        <v>0</v>
      </c>
      <c r="I873" s="301">
        <f>E873*H873</f>
        <v>0</v>
      </c>
      <c r="J873" s="300"/>
      <c r="K873" s="301">
        <f>E873*J873</f>
        <v>0</v>
      </c>
      <c r="O873" s="293">
        <v>2</v>
      </c>
      <c r="AA873" s="262">
        <v>12</v>
      </c>
      <c r="AB873" s="262">
        <v>0</v>
      </c>
      <c r="AC873" s="262">
        <v>544</v>
      </c>
      <c r="AZ873" s="262">
        <v>2</v>
      </c>
      <c r="BA873" s="262">
        <f>IF(AZ873=1,G873,0)</f>
        <v>0</v>
      </c>
      <c r="BB873" s="262">
        <f>IF(AZ873=2,G873,0)</f>
        <v>0</v>
      </c>
      <c r="BC873" s="262">
        <f>IF(AZ873=3,G873,0)</f>
        <v>0</v>
      </c>
      <c r="BD873" s="262">
        <f>IF(AZ873=4,G873,0)</f>
        <v>0</v>
      </c>
      <c r="BE873" s="262">
        <f>IF(AZ873=5,G873,0)</f>
        <v>0</v>
      </c>
      <c r="CA873" s="293">
        <v>12</v>
      </c>
      <c r="CB873" s="293">
        <v>0</v>
      </c>
    </row>
    <row r="874" spans="1:80" x14ac:dyDescent="0.2">
      <c r="A874" s="302"/>
      <c r="B874" s="305"/>
      <c r="C874" s="306" t="s">
        <v>1191</v>
      </c>
      <c r="D874" s="307"/>
      <c r="E874" s="308">
        <v>1</v>
      </c>
      <c r="F874" s="309"/>
      <c r="G874" s="310"/>
      <c r="H874" s="311"/>
      <c r="I874" s="303"/>
      <c r="J874" s="312"/>
      <c r="K874" s="303"/>
      <c r="M874" s="304" t="s">
        <v>1191</v>
      </c>
      <c r="O874" s="293"/>
    </row>
    <row r="875" spans="1:80" x14ac:dyDescent="0.2">
      <c r="A875" s="302"/>
      <c r="B875" s="305"/>
      <c r="C875" s="306" t="s">
        <v>1192</v>
      </c>
      <c r="D875" s="307"/>
      <c r="E875" s="308">
        <v>1</v>
      </c>
      <c r="F875" s="309"/>
      <c r="G875" s="310"/>
      <c r="H875" s="311"/>
      <c r="I875" s="303"/>
      <c r="J875" s="312"/>
      <c r="K875" s="303"/>
      <c r="M875" s="304" t="s">
        <v>1192</v>
      </c>
      <c r="O875" s="293"/>
    </row>
    <row r="876" spans="1:80" x14ac:dyDescent="0.2">
      <c r="A876" s="302"/>
      <c r="B876" s="305"/>
      <c r="C876" s="306" t="s">
        <v>1193</v>
      </c>
      <c r="D876" s="307"/>
      <c r="E876" s="308">
        <v>1</v>
      </c>
      <c r="F876" s="309"/>
      <c r="G876" s="310"/>
      <c r="H876" s="311"/>
      <c r="I876" s="303"/>
      <c r="J876" s="312"/>
      <c r="K876" s="303"/>
      <c r="M876" s="304" t="s">
        <v>1193</v>
      </c>
      <c r="O876" s="293"/>
    </row>
    <row r="877" spans="1:80" x14ac:dyDescent="0.2">
      <c r="A877" s="294">
        <v>242</v>
      </c>
      <c r="B877" s="295" t="s">
        <v>1194</v>
      </c>
      <c r="C877" s="296" t="s">
        <v>1195</v>
      </c>
      <c r="D877" s="297" t="s">
        <v>211</v>
      </c>
      <c r="E877" s="298">
        <v>2</v>
      </c>
      <c r="F877" s="298">
        <v>0</v>
      </c>
      <c r="G877" s="299">
        <f>E877*F877</f>
        <v>0</v>
      </c>
      <c r="H877" s="300">
        <v>0</v>
      </c>
      <c r="I877" s="301">
        <f>E877*H877</f>
        <v>0</v>
      </c>
      <c r="J877" s="300"/>
      <c r="K877" s="301">
        <f>E877*J877</f>
        <v>0</v>
      </c>
      <c r="O877" s="293">
        <v>2</v>
      </c>
      <c r="AA877" s="262">
        <v>12</v>
      </c>
      <c r="AB877" s="262">
        <v>0</v>
      </c>
      <c r="AC877" s="262">
        <v>545</v>
      </c>
      <c r="AZ877" s="262">
        <v>2</v>
      </c>
      <c r="BA877" s="262">
        <f>IF(AZ877=1,G877,0)</f>
        <v>0</v>
      </c>
      <c r="BB877" s="262">
        <f>IF(AZ877=2,G877,0)</f>
        <v>0</v>
      </c>
      <c r="BC877" s="262">
        <f>IF(AZ877=3,G877,0)</f>
        <v>0</v>
      </c>
      <c r="BD877" s="262">
        <f>IF(AZ877=4,G877,0)</f>
        <v>0</v>
      </c>
      <c r="BE877" s="262">
        <f>IF(AZ877=5,G877,0)</f>
        <v>0</v>
      </c>
      <c r="CA877" s="293">
        <v>12</v>
      </c>
      <c r="CB877" s="293">
        <v>0</v>
      </c>
    </row>
    <row r="878" spans="1:80" x14ac:dyDescent="0.2">
      <c r="A878" s="302"/>
      <c r="B878" s="305"/>
      <c r="C878" s="306" t="s">
        <v>1196</v>
      </c>
      <c r="D878" s="307"/>
      <c r="E878" s="308">
        <v>1</v>
      </c>
      <c r="F878" s="309"/>
      <c r="G878" s="310"/>
      <c r="H878" s="311"/>
      <c r="I878" s="303"/>
      <c r="J878" s="312"/>
      <c r="K878" s="303"/>
      <c r="M878" s="304" t="s">
        <v>1196</v>
      </c>
      <c r="O878" s="293"/>
    </row>
    <row r="879" spans="1:80" x14ac:dyDescent="0.2">
      <c r="A879" s="302"/>
      <c r="B879" s="305"/>
      <c r="C879" s="306" t="s">
        <v>1197</v>
      </c>
      <c r="D879" s="307"/>
      <c r="E879" s="308">
        <v>1</v>
      </c>
      <c r="F879" s="309"/>
      <c r="G879" s="310"/>
      <c r="H879" s="311"/>
      <c r="I879" s="303"/>
      <c r="J879" s="312"/>
      <c r="K879" s="303"/>
      <c r="M879" s="304" t="s">
        <v>1197</v>
      </c>
      <c r="O879" s="293"/>
    </row>
    <row r="880" spans="1:80" x14ac:dyDescent="0.2">
      <c r="A880" s="294">
        <v>243</v>
      </c>
      <c r="B880" s="295" t="s">
        <v>1198</v>
      </c>
      <c r="C880" s="296" t="s">
        <v>1199</v>
      </c>
      <c r="D880" s="297" t="s">
        <v>211</v>
      </c>
      <c r="E880" s="298">
        <v>13</v>
      </c>
      <c r="F880" s="298">
        <v>0</v>
      </c>
      <c r="G880" s="299">
        <f>E880*F880</f>
        <v>0</v>
      </c>
      <c r="H880" s="300">
        <v>0</v>
      </c>
      <c r="I880" s="301">
        <f>E880*H880</f>
        <v>0</v>
      </c>
      <c r="J880" s="300"/>
      <c r="K880" s="301">
        <f>E880*J880</f>
        <v>0</v>
      </c>
      <c r="O880" s="293">
        <v>2</v>
      </c>
      <c r="AA880" s="262">
        <v>12</v>
      </c>
      <c r="AB880" s="262">
        <v>0</v>
      </c>
      <c r="AC880" s="262">
        <v>546</v>
      </c>
      <c r="AZ880" s="262">
        <v>2</v>
      </c>
      <c r="BA880" s="262">
        <f>IF(AZ880=1,G880,0)</f>
        <v>0</v>
      </c>
      <c r="BB880" s="262">
        <f>IF(AZ880=2,G880,0)</f>
        <v>0</v>
      </c>
      <c r="BC880" s="262">
        <f>IF(AZ880=3,G880,0)</f>
        <v>0</v>
      </c>
      <c r="BD880" s="262">
        <f>IF(AZ880=4,G880,0)</f>
        <v>0</v>
      </c>
      <c r="BE880" s="262">
        <f>IF(AZ880=5,G880,0)</f>
        <v>0</v>
      </c>
      <c r="CA880" s="293">
        <v>12</v>
      </c>
      <c r="CB880" s="293">
        <v>0</v>
      </c>
    </row>
    <row r="881" spans="1:80" x14ac:dyDescent="0.2">
      <c r="A881" s="302"/>
      <c r="B881" s="305"/>
      <c r="C881" s="306" t="s">
        <v>1200</v>
      </c>
      <c r="D881" s="307"/>
      <c r="E881" s="308">
        <v>1</v>
      </c>
      <c r="F881" s="309"/>
      <c r="G881" s="310"/>
      <c r="H881" s="311"/>
      <c r="I881" s="303"/>
      <c r="J881" s="312"/>
      <c r="K881" s="303"/>
      <c r="M881" s="304" t="s">
        <v>1200</v>
      </c>
      <c r="O881" s="293"/>
    </row>
    <row r="882" spans="1:80" x14ac:dyDescent="0.2">
      <c r="A882" s="302"/>
      <c r="B882" s="305"/>
      <c r="C882" s="306" t="s">
        <v>1201</v>
      </c>
      <c r="D882" s="307"/>
      <c r="E882" s="308">
        <v>1</v>
      </c>
      <c r="F882" s="309"/>
      <c r="G882" s="310"/>
      <c r="H882" s="311"/>
      <c r="I882" s="303"/>
      <c r="J882" s="312"/>
      <c r="K882" s="303"/>
      <c r="M882" s="304" t="s">
        <v>1201</v>
      </c>
      <c r="O882" s="293"/>
    </row>
    <row r="883" spans="1:80" x14ac:dyDescent="0.2">
      <c r="A883" s="302"/>
      <c r="B883" s="305"/>
      <c r="C883" s="306" t="s">
        <v>1202</v>
      </c>
      <c r="D883" s="307"/>
      <c r="E883" s="308">
        <v>1</v>
      </c>
      <c r="F883" s="309"/>
      <c r="G883" s="310"/>
      <c r="H883" s="311"/>
      <c r="I883" s="303"/>
      <c r="J883" s="312"/>
      <c r="K883" s="303"/>
      <c r="M883" s="304" t="s">
        <v>1202</v>
      </c>
      <c r="O883" s="293"/>
    </row>
    <row r="884" spans="1:80" x14ac:dyDescent="0.2">
      <c r="A884" s="302"/>
      <c r="B884" s="305"/>
      <c r="C884" s="306" t="s">
        <v>1203</v>
      </c>
      <c r="D884" s="307"/>
      <c r="E884" s="308">
        <v>1</v>
      </c>
      <c r="F884" s="309"/>
      <c r="G884" s="310"/>
      <c r="H884" s="311"/>
      <c r="I884" s="303"/>
      <c r="J884" s="312"/>
      <c r="K884" s="303"/>
      <c r="M884" s="304" t="s">
        <v>1203</v>
      </c>
      <c r="O884" s="293"/>
    </row>
    <row r="885" spans="1:80" x14ac:dyDescent="0.2">
      <c r="A885" s="302"/>
      <c r="B885" s="305"/>
      <c r="C885" s="306" t="s">
        <v>1204</v>
      </c>
      <c r="D885" s="307"/>
      <c r="E885" s="308">
        <v>1</v>
      </c>
      <c r="F885" s="309"/>
      <c r="G885" s="310"/>
      <c r="H885" s="311"/>
      <c r="I885" s="303"/>
      <c r="J885" s="312"/>
      <c r="K885" s="303"/>
      <c r="M885" s="304" t="s">
        <v>1204</v>
      </c>
      <c r="O885" s="293"/>
    </row>
    <row r="886" spans="1:80" x14ac:dyDescent="0.2">
      <c r="A886" s="302"/>
      <c r="B886" s="305"/>
      <c r="C886" s="306" t="s">
        <v>1205</v>
      </c>
      <c r="D886" s="307"/>
      <c r="E886" s="308">
        <v>1</v>
      </c>
      <c r="F886" s="309"/>
      <c r="G886" s="310"/>
      <c r="H886" s="311"/>
      <c r="I886" s="303"/>
      <c r="J886" s="312"/>
      <c r="K886" s="303"/>
      <c r="M886" s="304" t="s">
        <v>1205</v>
      </c>
      <c r="O886" s="293"/>
    </row>
    <row r="887" spans="1:80" x14ac:dyDescent="0.2">
      <c r="A887" s="302"/>
      <c r="B887" s="305"/>
      <c r="C887" s="306" t="s">
        <v>1206</v>
      </c>
      <c r="D887" s="307"/>
      <c r="E887" s="308">
        <v>1</v>
      </c>
      <c r="F887" s="309"/>
      <c r="G887" s="310"/>
      <c r="H887" s="311"/>
      <c r="I887" s="303"/>
      <c r="J887" s="312"/>
      <c r="K887" s="303"/>
      <c r="M887" s="304" t="s">
        <v>1206</v>
      </c>
      <c r="O887" s="293"/>
    </row>
    <row r="888" spans="1:80" x14ac:dyDescent="0.2">
      <c r="A888" s="302"/>
      <c r="B888" s="305"/>
      <c r="C888" s="306" t="s">
        <v>1207</v>
      </c>
      <c r="D888" s="307"/>
      <c r="E888" s="308">
        <v>1</v>
      </c>
      <c r="F888" s="309"/>
      <c r="G888" s="310"/>
      <c r="H888" s="311"/>
      <c r="I888" s="303"/>
      <c r="J888" s="312"/>
      <c r="K888" s="303"/>
      <c r="M888" s="304" t="s">
        <v>1207</v>
      </c>
      <c r="O888" s="293"/>
    </row>
    <row r="889" spans="1:80" x14ac:dyDescent="0.2">
      <c r="A889" s="302"/>
      <c r="B889" s="305"/>
      <c r="C889" s="306" t="s">
        <v>1208</v>
      </c>
      <c r="D889" s="307"/>
      <c r="E889" s="308">
        <v>1</v>
      </c>
      <c r="F889" s="309"/>
      <c r="G889" s="310"/>
      <c r="H889" s="311"/>
      <c r="I889" s="303"/>
      <c r="J889" s="312"/>
      <c r="K889" s="303"/>
      <c r="M889" s="304" t="s">
        <v>1208</v>
      </c>
      <c r="O889" s="293"/>
    </row>
    <row r="890" spans="1:80" x14ac:dyDescent="0.2">
      <c r="A890" s="302"/>
      <c r="B890" s="305"/>
      <c r="C890" s="306" t="s">
        <v>1209</v>
      </c>
      <c r="D890" s="307"/>
      <c r="E890" s="308">
        <v>1</v>
      </c>
      <c r="F890" s="309"/>
      <c r="G890" s="310"/>
      <c r="H890" s="311"/>
      <c r="I890" s="303"/>
      <c r="J890" s="312"/>
      <c r="K890" s="303"/>
      <c r="M890" s="304" t="s">
        <v>1209</v>
      </c>
      <c r="O890" s="293"/>
    </row>
    <row r="891" spans="1:80" x14ac:dyDescent="0.2">
      <c r="A891" s="302"/>
      <c r="B891" s="305"/>
      <c r="C891" s="306" t="s">
        <v>1210</v>
      </c>
      <c r="D891" s="307"/>
      <c r="E891" s="308">
        <v>1</v>
      </c>
      <c r="F891" s="309"/>
      <c r="G891" s="310"/>
      <c r="H891" s="311"/>
      <c r="I891" s="303"/>
      <c r="J891" s="312"/>
      <c r="K891" s="303"/>
      <c r="M891" s="304" t="s">
        <v>1210</v>
      </c>
      <c r="O891" s="293"/>
    </row>
    <row r="892" spans="1:80" x14ac:dyDescent="0.2">
      <c r="A892" s="302"/>
      <c r="B892" s="305"/>
      <c r="C892" s="306" t="s">
        <v>1211</v>
      </c>
      <c r="D892" s="307"/>
      <c r="E892" s="308">
        <v>1</v>
      </c>
      <c r="F892" s="309"/>
      <c r="G892" s="310"/>
      <c r="H892" s="311"/>
      <c r="I892" s="303"/>
      <c r="J892" s="312"/>
      <c r="K892" s="303"/>
      <c r="M892" s="304" t="s">
        <v>1211</v>
      </c>
      <c r="O892" s="293"/>
    </row>
    <row r="893" spans="1:80" x14ac:dyDescent="0.2">
      <c r="A893" s="302"/>
      <c r="B893" s="305"/>
      <c r="C893" s="306" t="s">
        <v>1212</v>
      </c>
      <c r="D893" s="307"/>
      <c r="E893" s="308">
        <v>1</v>
      </c>
      <c r="F893" s="309"/>
      <c r="G893" s="310"/>
      <c r="H893" s="311"/>
      <c r="I893" s="303"/>
      <c r="J893" s="312"/>
      <c r="K893" s="303"/>
      <c r="M893" s="304" t="s">
        <v>1212</v>
      </c>
      <c r="O893" s="293"/>
    </row>
    <row r="894" spans="1:80" x14ac:dyDescent="0.2">
      <c r="A894" s="294">
        <v>244</v>
      </c>
      <c r="B894" s="295" t="s">
        <v>1213</v>
      </c>
      <c r="C894" s="296" t="s">
        <v>1214</v>
      </c>
      <c r="D894" s="297" t="s">
        <v>211</v>
      </c>
      <c r="E894" s="298">
        <v>2</v>
      </c>
      <c r="F894" s="298">
        <v>0</v>
      </c>
      <c r="G894" s="299">
        <f>E894*F894</f>
        <v>0</v>
      </c>
      <c r="H894" s="300">
        <v>0</v>
      </c>
      <c r="I894" s="301">
        <f>E894*H894</f>
        <v>0</v>
      </c>
      <c r="J894" s="300"/>
      <c r="K894" s="301">
        <f>E894*J894</f>
        <v>0</v>
      </c>
      <c r="O894" s="293">
        <v>2</v>
      </c>
      <c r="AA894" s="262">
        <v>12</v>
      </c>
      <c r="AB894" s="262">
        <v>0</v>
      </c>
      <c r="AC894" s="262">
        <v>547</v>
      </c>
      <c r="AZ894" s="262">
        <v>2</v>
      </c>
      <c r="BA894" s="262">
        <f>IF(AZ894=1,G894,0)</f>
        <v>0</v>
      </c>
      <c r="BB894" s="262">
        <f>IF(AZ894=2,G894,0)</f>
        <v>0</v>
      </c>
      <c r="BC894" s="262">
        <f>IF(AZ894=3,G894,0)</f>
        <v>0</v>
      </c>
      <c r="BD894" s="262">
        <f>IF(AZ894=4,G894,0)</f>
        <v>0</v>
      </c>
      <c r="BE894" s="262">
        <f>IF(AZ894=5,G894,0)</f>
        <v>0</v>
      </c>
      <c r="CA894" s="293">
        <v>12</v>
      </c>
      <c r="CB894" s="293">
        <v>0</v>
      </c>
    </row>
    <row r="895" spans="1:80" x14ac:dyDescent="0.2">
      <c r="A895" s="302"/>
      <c r="B895" s="305"/>
      <c r="C895" s="306" t="s">
        <v>1215</v>
      </c>
      <c r="D895" s="307"/>
      <c r="E895" s="308">
        <v>1</v>
      </c>
      <c r="F895" s="309"/>
      <c r="G895" s="310"/>
      <c r="H895" s="311"/>
      <c r="I895" s="303"/>
      <c r="J895" s="312"/>
      <c r="K895" s="303"/>
      <c r="M895" s="304" t="s">
        <v>1215</v>
      </c>
      <c r="O895" s="293"/>
    </row>
    <row r="896" spans="1:80" x14ac:dyDescent="0.2">
      <c r="A896" s="302"/>
      <c r="B896" s="305"/>
      <c r="C896" s="306" t="s">
        <v>1216</v>
      </c>
      <c r="D896" s="307"/>
      <c r="E896" s="308">
        <v>1</v>
      </c>
      <c r="F896" s="309"/>
      <c r="G896" s="310"/>
      <c r="H896" s="311"/>
      <c r="I896" s="303"/>
      <c r="J896" s="312"/>
      <c r="K896" s="303"/>
      <c r="M896" s="304" t="s">
        <v>1216</v>
      </c>
      <c r="O896" s="293"/>
    </row>
    <row r="897" spans="1:80" x14ac:dyDescent="0.2">
      <c r="A897" s="294">
        <v>245</v>
      </c>
      <c r="B897" s="295" t="s">
        <v>1217</v>
      </c>
      <c r="C897" s="296" t="s">
        <v>1218</v>
      </c>
      <c r="D897" s="297" t="s">
        <v>211</v>
      </c>
      <c r="E897" s="298">
        <v>1</v>
      </c>
      <c r="F897" s="298">
        <v>0</v>
      </c>
      <c r="G897" s="299">
        <f>E897*F897</f>
        <v>0</v>
      </c>
      <c r="H897" s="300">
        <v>0</v>
      </c>
      <c r="I897" s="301">
        <f>E897*H897</f>
        <v>0</v>
      </c>
      <c r="J897" s="300"/>
      <c r="K897" s="301">
        <f>E897*J897</f>
        <v>0</v>
      </c>
      <c r="O897" s="293">
        <v>2</v>
      </c>
      <c r="AA897" s="262">
        <v>12</v>
      </c>
      <c r="AB897" s="262">
        <v>0</v>
      </c>
      <c r="AC897" s="262">
        <v>548</v>
      </c>
      <c r="AZ897" s="262">
        <v>2</v>
      </c>
      <c r="BA897" s="262">
        <f>IF(AZ897=1,G897,0)</f>
        <v>0</v>
      </c>
      <c r="BB897" s="262">
        <f>IF(AZ897=2,G897,0)</f>
        <v>0</v>
      </c>
      <c r="BC897" s="262">
        <f>IF(AZ897=3,G897,0)</f>
        <v>0</v>
      </c>
      <c r="BD897" s="262">
        <f>IF(AZ897=4,G897,0)</f>
        <v>0</v>
      </c>
      <c r="BE897" s="262">
        <f>IF(AZ897=5,G897,0)</f>
        <v>0</v>
      </c>
      <c r="CA897" s="293">
        <v>12</v>
      </c>
      <c r="CB897" s="293">
        <v>0</v>
      </c>
    </row>
    <row r="898" spans="1:80" x14ac:dyDescent="0.2">
      <c r="A898" s="302"/>
      <c r="B898" s="305"/>
      <c r="C898" s="306" t="s">
        <v>1219</v>
      </c>
      <c r="D898" s="307"/>
      <c r="E898" s="308">
        <v>1</v>
      </c>
      <c r="F898" s="309"/>
      <c r="G898" s="310"/>
      <c r="H898" s="311"/>
      <c r="I898" s="303"/>
      <c r="J898" s="312"/>
      <c r="K898" s="303"/>
      <c r="M898" s="304" t="s">
        <v>1219</v>
      </c>
      <c r="O898" s="293"/>
    </row>
    <row r="899" spans="1:80" x14ac:dyDescent="0.2">
      <c r="A899" s="294">
        <v>246</v>
      </c>
      <c r="B899" s="295" t="s">
        <v>1220</v>
      </c>
      <c r="C899" s="296" t="s">
        <v>1221</v>
      </c>
      <c r="D899" s="297" t="s">
        <v>211</v>
      </c>
      <c r="E899" s="298">
        <v>2</v>
      </c>
      <c r="F899" s="298">
        <v>0</v>
      </c>
      <c r="G899" s="299">
        <f>E899*F899</f>
        <v>0</v>
      </c>
      <c r="H899" s="300">
        <v>0</v>
      </c>
      <c r="I899" s="301">
        <f>E899*H899</f>
        <v>0</v>
      </c>
      <c r="J899" s="300"/>
      <c r="K899" s="301">
        <f>E899*J899</f>
        <v>0</v>
      </c>
      <c r="O899" s="293">
        <v>2</v>
      </c>
      <c r="AA899" s="262">
        <v>12</v>
      </c>
      <c r="AB899" s="262">
        <v>0</v>
      </c>
      <c r="AC899" s="262">
        <v>549</v>
      </c>
      <c r="AZ899" s="262">
        <v>2</v>
      </c>
      <c r="BA899" s="262">
        <f>IF(AZ899=1,G899,0)</f>
        <v>0</v>
      </c>
      <c r="BB899" s="262">
        <f>IF(AZ899=2,G899,0)</f>
        <v>0</v>
      </c>
      <c r="BC899" s="262">
        <f>IF(AZ899=3,G899,0)</f>
        <v>0</v>
      </c>
      <c r="BD899" s="262">
        <f>IF(AZ899=4,G899,0)</f>
        <v>0</v>
      </c>
      <c r="BE899" s="262">
        <f>IF(AZ899=5,G899,0)</f>
        <v>0</v>
      </c>
      <c r="CA899" s="293">
        <v>12</v>
      </c>
      <c r="CB899" s="293">
        <v>0</v>
      </c>
    </row>
    <row r="900" spans="1:80" x14ac:dyDescent="0.2">
      <c r="A900" s="302"/>
      <c r="B900" s="305"/>
      <c r="C900" s="306" t="s">
        <v>1222</v>
      </c>
      <c r="D900" s="307"/>
      <c r="E900" s="308">
        <v>1</v>
      </c>
      <c r="F900" s="309"/>
      <c r="G900" s="310"/>
      <c r="H900" s="311"/>
      <c r="I900" s="303"/>
      <c r="J900" s="312"/>
      <c r="K900" s="303"/>
      <c r="M900" s="304" t="s">
        <v>1222</v>
      </c>
      <c r="O900" s="293"/>
    </row>
    <row r="901" spans="1:80" x14ac:dyDescent="0.2">
      <c r="A901" s="302"/>
      <c r="B901" s="305"/>
      <c r="C901" s="306" t="s">
        <v>1223</v>
      </c>
      <c r="D901" s="307"/>
      <c r="E901" s="308">
        <v>1</v>
      </c>
      <c r="F901" s="309"/>
      <c r="G901" s="310"/>
      <c r="H901" s="311"/>
      <c r="I901" s="303"/>
      <c r="J901" s="312"/>
      <c r="K901" s="303"/>
      <c r="M901" s="304" t="s">
        <v>1223</v>
      </c>
      <c r="O901" s="293"/>
    </row>
    <row r="902" spans="1:80" x14ac:dyDescent="0.2">
      <c r="A902" s="294">
        <v>247</v>
      </c>
      <c r="B902" s="295" t="s">
        <v>1224</v>
      </c>
      <c r="C902" s="296" t="s">
        <v>1225</v>
      </c>
      <c r="D902" s="297" t="s">
        <v>211</v>
      </c>
      <c r="E902" s="298">
        <v>2</v>
      </c>
      <c r="F902" s="298">
        <v>0</v>
      </c>
      <c r="G902" s="299">
        <f>E902*F902</f>
        <v>0</v>
      </c>
      <c r="H902" s="300">
        <v>0</v>
      </c>
      <c r="I902" s="301">
        <f>E902*H902</f>
        <v>0</v>
      </c>
      <c r="J902" s="300"/>
      <c r="K902" s="301">
        <f>E902*J902</f>
        <v>0</v>
      </c>
      <c r="O902" s="293">
        <v>2</v>
      </c>
      <c r="AA902" s="262">
        <v>12</v>
      </c>
      <c r="AB902" s="262">
        <v>0</v>
      </c>
      <c r="AC902" s="262">
        <v>550</v>
      </c>
      <c r="AZ902" s="262">
        <v>2</v>
      </c>
      <c r="BA902" s="262">
        <f>IF(AZ902=1,G902,0)</f>
        <v>0</v>
      </c>
      <c r="BB902" s="262">
        <f>IF(AZ902=2,G902,0)</f>
        <v>0</v>
      </c>
      <c r="BC902" s="262">
        <f>IF(AZ902=3,G902,0)</f>
        <v>0</v>
      </c>
      <c r="BD902" s="262">
        <f>IF(AZ902=4,G902,0)</f>
        <v>0</v>
      </c>
      <c r="BE902" s="262">
        <f>IF(AZ902=5,G902,0)</f>
        <v>0</v>
      </c>
      <c r="CA902" s="293">
        <v>12</v>
      </c>
      <c r="CB902" s="293">
        <v>0</v>
      </c>
    </row>
    <row r="903" spans="1:80" x14ac:dyDescent="0.2">
      <c r="A903" s="302"/>
      <c r="B903" s="305"/>
      <c r="C903" s="306" t="s">
        <v>1226</v>
      </c>
      <c r="D903" s="307"/>
      <c r="E903" s="308">
        <v>1</v>
      </c>
      <c r="F903" s="309"/>
      <c r="G903" s="310"/>
      <c r="H903" s="311"/>
      <c r="I903" s="303"/>
      <c r="J903" s="312"/>
      <c r="K903" s="303"/>
      <c r="M903" s="304" t="s">
        <v>1226</v>
      </c>
      <c r="O903" s="293"/>
    </row>
    <row r="904" spans="1:80" x14ac:dyDescent="0.2">
      <c r="A904" s="302"/>
      <c r="B904" s="305"/>
      <c r="C904" s="306" t="s">
        <v>1227</v>
      </c>
      <c r="D904" s="307"/>
      <c r="E904" s="308">
        <v>1</v>
      </c>
      <c r="F904" s="309"/>
      <c r="G904" s="310"/>
      <c r="H904" s="311"/>
      <c r="I904" s="303"/>
      <c r="J904" s="312"/>
      <c r="K904" s="303"/>
      <c r="M904" s="304" t="s">
        <v>1227</v>
      </c>
      <c r="O904" s="293"/>
    </row>
    <row r="905" spans="1:80" x14ac:dyDescent="0.2">
      <c r="A905" s="294">
        <v>248</v>
      </c>
      <c r="B905" s="295" t="s">
        <v>1228</v>
      </c>
      <c r="C905" s="296" t="s">
        <v>1229</v>
      </c>
      <c r="D905" s="297" t="s">
        <v>211</v>
      </c>
      <c r="E905" s="298">
        <v>2</v>
      </c>
      <c r="F905" s="298">
        <v>0</v>
      </c>
      <c r="G905" s="299">
        <f>E905*F905</f>
        <v>0</v>
      </c>
      <c r="H905" s="300">
        <v>0</v>
      </c>
      <c r="I905" s="301">
        <f>E905*H905</f>
        <v>0</v>
      </c>
      <c r="J905" s="300"/>
      <c r="K905" s="301">
        <f>E905*J905</f>
        <v>0</v>
      </c>
      <c r="O905" s="293">
        <v>2</v>
      </c>
      <c r="AA905" s="262">
        <v>12</v>
      </c>
      <c r="AB905" s="262">
        <v>0</v>
      </c>
      <c r="AC905" s="262">
        <v>551</v>
      </c>
      <c r="AZ905" s="262">
        <v>2</v>
      </c>
      <c r="BA905" s="262">
        <f>IF(AZ905=1,G905,0)</f>
        <v>0</v>
      </c>
      <c r="BB905" s="262">
        <f>IF(AZ905=2,G905,0)</f>
        <v>0</v>
      </c>
      <c r="BC905" s="262">
        <f>IF(AZ905=3,G905,0)</f>
        <v>0</v>
      </c>
      <c r="BD905" s="262">
        <f>IF(AZ905=4,G905,0)</f>
        <v>0</v>
      </c>
      <c r="BE905" s="262">
        <f>IF(AZ905=5,G905,0)</f>
        <v>0</v>
      </c>
      <c r="CA905" s="293">
        <v>12</v>
      </c>
      <c r="CB905" s="293">
        <v>0</v>
      </c>
    </row>
    <row r="906" spans="1:80" x14ac:dyDescent="0.2">
      <c r="A906" s="302"/>
      <c r="B906" s="305"/>
      <c r="C906" s="306" t="s">
        <v>1230</v>
      </c>
      <c r="D906" s="307"/>
      <c r="E906" s="308">
        <v>1</v>
      </c>
      <c r="F906" s="309"/>
      <c r="G906" s="310"/>
      <c r="H906" s="311"/>
      <c r="I906" s="303"/>
      <c r="J906" s="312"/>
      <c r="K906" s="303"/>
      <c r="M906" s="304" t="s">
        <v>1230</v>
      </c>
      <c r="O906" s="293"/>
    </row>
    <row r="907" spans="1:80" x14ac:dyDescent="0.2">
      <c r="A907" s="302"/>
      <c r="B907" s="305"/>
      <c r="C907" s="306" t="s">
        <v>1231</v>
      </c>
      <c r="D907" s="307"/>
      <c r="E907" s="308">
        <v>1</v>
      </c>
      <c r="F907" s="309"/>
      <c r="G907" s="310"/>
      <c r="H907" s="311"/>
      <c r="I907" s="303"/>
      <c r="J907" s="312"/>
      <c r="K907" s="303"/>
      <c r="M907" s="304" t="s">
        <v>1231</v>
      </c>
      <c r="O907" s="293"/>
    </row>
    <row r="908" spans="1:80" x14ac:dyDescent="0.2">
      <c r="A908" s="294">
        <v>249</v>
      </c>
      <c r="B908" s="295" t="s">
        <v>1232</v>
      </c>
      <c r="C908" s="296" t="s">
        <v>1233</v>
      </c>
      <c r="D908" s="297" t="s">
        <v>211</v>
      </c>
      <c r="E908" s="298">
        <v>3</v>
      </c>
      <c r="F908" s="298">
        <v>0</v>
      </c>
      <c r="G908" s="299">
        <f>E908*F908</f>
        <v>0</v>
      </c>
      <c r="H908" s="300">
        <v>0</v>
      </c>
      <c r="I908" s="301">
        <f>E908*H908</f>
        <v>0</v>
      </c>
      <c r="J908" s="300"/>
      <c r="K908" s="301">
        <f>E908*J908</f>
        <v>0</v>
      </c>
      <c r="O908" s="293">
        <v>2</v>
      </c>
      <c r="AA908" s="262">
        <v>12</v>
      </c>
      <c r="AB908" s="262">
        <v>0</v>
      </c>
      <c r="AC908" s="262">
        <v>552</v>
      </c>
      <c r="AZ908" s="262">
        <v>2</v>
      </c>
      <c r="BA908" s="262">
        <f>IF(AZ908=1,G908,0)</f>
        <v>0</v>
      </c>
      <c r="BB908" s="262">
        <f>IF(AZ908=2,G908,0)</f>
        <v>0</v>
      </c>
      <c r="BC908" s="262">
        <f>IF(AZ908=3,G908,0)</f>
        <v>0</v>
      </c>
      <c r="BD908" s="262">
        <f>IF(AZ908=4,G908,0)</f>
        <v>0</v>
      </c>
      <c r="BE908" s="262">
        <f>IF(AZ908=5,G908,0)</f>
        <v>0</v>
      </c>
      <c r="CA908" s="293">
        <v>12</v>
      </c>
      <c r="CB908" s="293">
        <v>0</v>
      </c>
    </row>
    <row r="909" spans="1:80" x14ac:dyDescent="0.2">
      <c r="A909" s="302"/>
      <c r="B909" s="305"/>
      <c r="C909" s="306" t="s">
        <v>1234</v>
      </c>
      <c r="D909" s="307"/>
      <c r="E909" s="308">
        <v>1</v>
      </c>
      <c r="F909" s="309"/>
      <c r="G909" s="310"/>
      <c r="H909" s="311"/>
      <c r="I909" s="303"/>
      <c r="J909" s="312"/>
      <c r="K909" s="303"/>
      <c r="M909" s="304" t="s">
        <v>1234</v>
      </c>
      <c r="O909" s="293"/>
    </row>
    <row r="910" spans="1:80" x14ac:dyDescent="0.2">
      <c r="A910" s="302"/>
      <c r="B910" s="305"/>
      <c r="C910" s="306" t="s">
        <v>1235</v>
      </c>
      <c r="D910" s="307"/>
      <c r="E910" s="308">
        <v>1</v>
      </c>
      <c r="F910" s="309"/>
      <c r="G910" s="310"/>
      <c r="H910" s="311"/>
      <c r="I910" s="303"/>
      <c r="J910" s="312"/>
      <c r="K910" s="303"/>
      <c r="M910" s="304" t="s">
        <v>1235</v>
      </c>
      <c r="O910" s="293"/>
    </row>
    <row r="911" spans="1:80" x14ac:dyDescent="0.2">
      <c r="A911" s="302"/>
      <c r="B911" s="305"/>
      <c r="C911" s="306" t="s">
        <v>1236</v>
      </c>
      <c r="D911" s="307"/>
      <c r="E911" s="308">
        <v>1</v>
      </c>
      <c r="F911" s="309"/>
      <c r="G911" s="310"/>
      <c r="H911" s="311"/>
      <c r="I911" s="303"/>
      <c r="J911" s="312"/>
      <c r="K911" s="303"/>
      <c r="M911" s="304" t="s">
        <v>1236</v>
      </c>
      <c r="O911" s="293"/>
    </row>
    <row r="912" spans="1:80" x14ac:dyDescent="0.2">
      <c r="A912" s="294">
        <v>250</v>
      </c>
      <c r="B912" s="295" t="s">
        <v>1237</v>
      </c>
      <c r="C912" s="296" t="s">
        <v>1238</v>
      </c>
      <c r="D912" s="297" t="s">
        <v>211</v>
      </c>
      <c r="E912" s="298">
        <v>2</v>
      </c>
      <c r="F912" s="298">
        <v>0</v>
      </c>
      <c r="G912" s="299">
        <f>E912*F912</f>
        <v>0</v>
      </c>
      <c r="H912" s="300">
        <v>0</v>
      </c>
      <c r="I912" s="301">
        <f>E912*H912</f>
        <v>0</v>
      </c>
      <c r="J912" s="300"/>
      <c r="K912" s="301">
        <f>E912*J912</f>
        <v>0</v>
      </c>
      <c r="O912" s="293">
        <v>2</v>
      </c>
      <c r="AA912" s="262">
        <v>12</v>
      </c>
      <c r="AB912" s="262">
        <v>0</v>
      </c>
      <c r="AC912" s="262">
        <v>553</v>
      </c>
      <c r="AZ912" s="262">
        <v>2</v>
      </c>
      <c r="BA912" s="262">
        <f>IF(AZ912=1,G912,0)</f>
        <v>0</v>
      </c>
      <c r="BB912" s="262">
        <f>IF(AZ912=2,G912,0)</f>
        <v>0</v>
      </c>
      <c r="BC912" s="262">
        <f>IF(AZ912=3,G912,0)</f>
        <v>0</v>
      </c>
      <c r="BD912" s="262">
        <f>IF(AZ912=4,G912,0)</f>
        <v>0</v>
      </c>
      <c r="BE912" s="262">
        <f>IF(AZ912=5,G912,0)</f>
        <v>0</v>
      </c>
      <c r="CA912" s="293">
        <v>12</v>
      </c>
      <c r="CB912" s="293">
        <v>0</v>
      </c>
    </row>
    <row r="913" spans="1:80" x14ac:dyDescent="0.2">
      <c r="A913" s="302"/>
      <c r="B913" s="305"/>
      <c r="C913" s="306" t="s">
        <v>1239</v>
      </c>
      <c r="D913" s="307"/>
      <c r="E913" s="308">
        <v>1</v>
      </c>
      <c r="F913" s="309"/>
      <c r="G913" s="310"/>
      <c r="H913" s="311"/>
      <c r="I913" s="303"/>
      <c r="J913" s="312"/>
      <c r="K913" s="303"/>
      <c r="M913" s="304" t="s">
        <v>1239</v>
      </c>
      <c r="O913" s="293"/>
    </row>
    <row r="914" spans="1:80" x14ac:dyDescent="0.2">
      <c r="A914" s="302"/>
      <c r="B914" s="305"/>
      <c r="C914" s="306" t="s">
        <v>1240</v>
      </c>
      <c r="D914" s="307"/>
      <c r="E914" s="308">
        <v>1</v>
      </c>
      <c r="F914" s="309"/>
      <c r="G914" s="310"/>
      <c r="H914" s="311"/>
      <c r="I914" s="303"/>
      <c r="J914" s="312"/>
      <c r="K914" s="303"/>
      <c r="M914" s="304" t="s">
        <v>1240</v>
      </c>
      <c r="O914" s="293"/>
    </row>
    <row r="915" spans="1:80" x14ac:dyDescent="0.2">
      <c r="A915" s="294">
        <v>251</v>
      </c>
      <c r="B915" s="295" t="s">
        <v>1241</v>
      </c>
      <c r="C915" s="296" t="s">
        <v>1242</v>
      </c>
      <c r="D915" s="297" t="s">
        <v>211</v>
      </c>
      <c r="E915" s="298">
        <v>2</v>
      </c>
      <c r="F915" s="298">
        <v>0</v>
      </c>
      <c r="G915" s="299">
        <f>E915*F915</f>
        <v>0</v>
      </c>
      <c r="H915" s="300">
        <v>0</v>
      </c>
      <c r="I915" s="301">
        <f>E915*H915</f>
        <v>0</v>
      </c>
      <c r="J915" s="300"/>
      <c r="K915" s="301">
        <f>E915*J915</f>
        <v>0</v>
      </c>
      <c r="O915" s="293">
        <v>2</v>
      </c>
      <c r="AA915" s="262">
        <v>12</v>
      </c>
      <c r="AB915" s="262">
        <v>0</v>
      </c>
      <c r="AC915" s="262">
        <v>554</v>
      </c>
      <c r="AZ915" s="262">
        <v>2</v>
      </c>
      <c r="BA915" s="262">
        <f>IF(AZ915=1,G915,0)</f>
        <v>0</v>
      </c>
      <c r="BB915" s="262">
        <f>IF(AZ915=2,G915,0)</f>
        <v>0</v>
      </c>
      <c r="BC915" s="262">
        <f>IF(AZ915=3,G915,0)</f>
        <v>0</v>
      </c>
      <c r="BD915" s="262">
        <f>IF(AZ915=4,G915,0)</f>
        <v>0</v>
      </c>
      <c r="BE915" s="262">
        <f>IF(AZ915=5,G915,0)</f>
        <v>0</v>
      </c>
      <c r="CA915" s="293">
        <v>12</v>
      </c>
      <c r="CB915" s="293">
        <v>0</v>
      </c>
    </row>
    <row r="916" spans="1:80" x14ac:dyDescent="0.2">
      <c r="A916" s="302"/>
      <c r="B916" s="305"/>
      <c r="C916" s="306" t="s">
        <v>1243</v>
      </c>
      <c r="D916" s="307"/>
      <c r="E916" s="308">
        <v>1</v>
      </c>
      <c r="F916" s="309"/>
      <c r="G916" s="310"/>
      <c r="H916" s="311"/>
      <c r="I916" s="303"/>
      <c r="J916" s="312"/>
      <c r="K916" s="303"/>
      <c r="M916" s="304" t="s">
        <v>1243</v>
      </c>
      <c r="O916" s="293"/>
    </row>
    <row r="917" spans="1:80" x14ac:dyDescent="0.2">
      <c r="A917" s="302"/>
      <c r="B917" s="305"/>
      <c r="C917" s="306" t="s">
        <v>1244</v>
      </c>
      <c r="D917" s="307"/>
      <c r="E917" s="308">
        <v>1</v>
      </c>
      <c r="F917" s="309"/>
      <c r="G917" s="310"/>
      <c r="H917" s="311"/>
      <c r="I917" s="303"/>
      <c r="J917" s="312"/>
      <c r="K917" s="303"/>
      <c r="M917" s="304" t="s">
        <v>1244</v>
      </c>
      <c r="O917" s="293"/>
    </row>
    <row r="918" spans="1:80" x14ac:dyDescent="0.2">
      <c r="A918" s="294">
        <v>252</v>
      </c>
      <c r="B918" s="295" t="s">
        <v>1245</v>
      </c>
      <c r="C918" s="296" t="s">
        <v>1246</v>
      </c>
      <c r="D918" s="297" t="s">
        <v>211</v>
      </c>
      <c r="E918" s="298">
        <v>2</v>
      </c>
      <c r="F918" s="298">
        <v>0</v>
      </c>
      <c r="G918" s="299">
        <f>E918*F918</f>
        <v>0</v>
      </c>
      <c r="H918" s="300">
        <v>2.6579999999999999E-2</v>
      </c>
      <c r="I918" s="301">
        <f>E918*H918</f>
        <v>5.3159999999999999E-2</v>
      </c>
      <c r="J918" s="300">
        <v>0</v>
      </c>
      <c r="K918" s="301">
        <f>E918*J918</f>
        <v>0</v>
      </c>
      <c r="O918" s="293">
        <v>2</v>
      </c>
      <c r="AA918" s="262">
        <v>2</v>
      </c>
      <c r="AB918" s="262">
        <v>7</v>
      </c>
      <c r="AC918" s="262">
        <v>7</v>
      </c>
      <c r="AZ918" s="262">
        <v>2</v>
      </c>
      <c r="BA918" s="262">
        <f>IF(AZ918=1,G918,0)</f>
        <v>0</v>
      </c>
      <c r="BB918" s="262">
        <f>IF(AZ918=2,G918,0)</f>
        <v>0</v>
      </c>
      <c r="BC918" s="262">
        <f>IF(AZ918=3,G918,0)</f>
        <v>0</v>
      </c>
      <c r="BD918" s="262">
        <f>IF(AZ918=4,G918,0)</f>
        <v>0</v>
      </c>
      <c r="BE918" s="262">
        <f>IF(AZ918=5,G918,0)</f>
        <v>0</v>
      </c>
      <c r="CA918" s="293">
        <v>2</v>
      </c>
      <c r="CB918" s="293">
        <v>7</v>
      </c>
    </row>
    <row r="919" spans="1:80" x14ac:dyDescent="0.2">
      <c r="A919" s="302"/>
      <c r="B919" s="305"/>
      <c r="C919" s="306" t="s">
        <v>1247</v>
      </c>
      <c r="D919" s="307"/>
      <c r="E919" s="308">
        <v>1</v>
      </c>
      <c r="F919" s="309"/>
      <c r="G919" s="310"/>
      <c r="H919" s="311"/>
      <c r="I919" s="303"/>
      <c r="J919" s="312"/>
      <c r="K919" s="303"/>
      <c r="M919" s="304" t="s">
        <v>1247</v>
      </c>
      <c r="O919" s="293"/>
    </row>
    <row r="920" spans="1:80" x14ac:dyDescent="0.2">
      <c r="A920" s="302"/>
      <c r="B920" s="305"/>
      <c r="C920" s="306" t="s">
        <v>1248</v>
      </c>
      <c r="D920" s="307"/>
      <c r="E920" s="308">
        <v>1</v>
      </c>
      <c r="F920" s="309"/>
      <c r="G920" s="310"/>
      <c r="H920" s="311"/>
      <c r="I920" s="303"/>
      <c r="J920" s="312"/>
      <c r="K920" s="303"/>
      <c r="M920" s="304" t="s">
        <v>1248</v>
      </c>
      <c r="O920" s="293"/>
    </row>
    <row r="921" spans="1:80" x14ac:dyDescent="0.2">
      <c r="A921" s="294">
        <v>253</v>
      </c>
      <c r="B921" s="295" t="s">
        <v>1249</v>
      </c>
      <c r="C921" s="296" t="s">
        <v>1250</v>
      </c>
      <c r="D921" s="297" t="s">
        <v>211</v>
      </c>
      <c r="E921" s="298">
        <v>7</v>
      </c>
      <c r="F921" s="298">
        <v>0</v>
      </c>
      <c r="G921" s="299">
        <f>E921*F921</f>
        <v>0</v>
      </c>
      <c r="H921" s="300">
        <v>4.1869999999999997E-2</v>
      </c>
      <c r="I921" s="301">
        <f>E921*H921</f>
        <v>0.29308999999999996</v>
      </c>
      <c r="J921" s="300">
        <v>0</v>
      </c>
      <c r="K921" s="301">
        <f>E921*J921</f>
        <v>0</v>
      </c>
      <c r="O921" s="293">
        <v>2</v>
      </c>
      <c r="AA921" s="262">
        <v>2</v>
      </c>
      <c r="AB921" s="262">
        <v>7</v>
      </c>
      <c r="AC921" s="262">
        <v>7</v>
      </c>
      <c r="AZ921" s="262">
        <v>2</v>
      </c>
      <c r="BA921" s="262">
        <f>IF(AZ921=1,G921,0)</f>
        <v>0</v>
      </c>
      <c r="BB921" s="262">
        <f>IF(AZ921=2,G921,0)</f>
        <v>0</v>
      </c>
      <c r="BC921" s="262">
        <f>IF(AZ921=3,G921,0)</f>
        <v>0</v>
      </c>
      <c r="BD921" s="262">
        <f>IF(AZ921=4,G921,0)</f>
        <v>0</v>
      </c>
      <c r="BE921" s="262">
        <f>IF(AZ921=5,G921,0)</f>
        <v>0</v>
      </c>
      <c r="CA921" s="293">
        <v>2</v>
      </c>
      <c r="CB921" s="293">
        <v>7</v>
      </c>
    </row>
    <row r="922" spans="1:80" x14ac:dyDescent="0.2">
      <c r="A922" s="302"/>
      <c r="B922" s="305"/>
      <c r="C922" s="306" t="s">
        <v>1251</v>
      </c>
      <c r="D922" s="307"/>
      <c r="E922" s="308">
        <v>1</v>
      </c>
      <c r="F922" s="309"/>
      <c r="G922" s="310"/>
      <c r="H922" s="311"/>
      <c r="I922" s="303"/>
      <c r="J922" s="312"/>
      <c r="K922" s="303"/>
      <c r="M922" s="304" t="s">
        <v>1251</v>
      </c>
      <c r="O922" s="293"/>
    </row>
    <row r="923" spans="1:80" x14ac:dyDescent="0.2">
      <c r="A923" s="302"/>
      <c r="B923" s="305"/>
      <c r="C923" s="306" t="s">
        <v>1252</v>
      </c>
      <c r="D923" s="307"/>
      <c r="E923" s="308">
        <v>1</v>
      </c>
      <c r="F923" s="309"/>
      <c r="G923" s="310"/>
      <c r="H923" s="311"/>
      <c r="I923" s="303"/>
      <c r="J923" s="312"/>
      <c r="K923" s="303"/>
      <c r="M923" s="304" t="s">
        <v>1252</v>
      </c>
      <c r="O923" s="293"/>
    </row>
    <row r="924" spans="1:80" x14ac:dyDescent="0.2">
      <c r="A924" s="302"/>
      <c r="B924" s="305"/>
      <c r="C924" s="306" t="s">
        <v>1253</v>
      </c>
      <c r="D924" s="307"/>
      <c r="E924" s="308">
        <v>1</v>
      </c>
      <c r="F924" s="309"/>
      <c r="G924" s="310"/>
      <c r="H924" s="311"/>
      <c r="I924" s="303"/>
      <c r="J924" s="312"/>
      <c r="K924" s="303"/>
      <c r="M924" s="304" t="s">
        <v>1253</v>
      </c>
      <c r="O924" s="293"/>
    </row>
    <row r="925" spans="1:80" x14ac:dyDescent="0.2">
      <c r="A925" s="302"/>
      <c r="B925" s="305"/>
      <c r="C925" s="306" t="s">
        <v>1254</v>
      </c>
      <c r="D925" s="307"/>
      <c r="E925" s="308">
        <v>1</v>
      </c>
      <c r="F925" s="309"/>
      <c r="G925" s="310"/>
      <c r="H925" s="311"/>
      <c r="I925" s="303"/>
      <c r="J925" s="312"/>
      <c r="K925" s="303"/>
      <c r="M925" s="304" t="s">
        <v>1254</v>
      </c>
      <c r="O925" s="293"/>
    </row>
    <row r="926" spans="1:80" x14ac:dyDescent="0.2">
      <c r="A926" s="302"/>
      <c r="B926" s="305"/>
      <c r="C926" s="306" t="s">
        <v>1255</v>
      </c>
      <c r="D926" s="307"/>
      <c r="E926" s="308">
        <v>1</v>
      </c>
      <c r="F926" s="309"/>
      <c r="G926" s="310"/>
      <c r="H926" s="311"/>
      <c r="I926" s="303"/>
      <c r="J926" s="312"/>
      <c r="K926" s="303"/>
      <c r="M926" s="304" t="s">
        <v>1255</v>
      </c>
      <c r="O926" s="293"/>
    </row>
    <row r="927" spans="1:80" x14ac:dyDescent="0.2">
      <c r="A927" s="302"/>
      <c r="B927" s="305"/>
      <c r="C927" s="306" t="s">
        <v>1256</v>
      </c>
      <c r="D927" s="307"/>
      <c r="E927" s="308">
        <v>1</v>
      </c>
      <c r="F927" s="309"/>
      <c r="G927" s="310"/>
      <c r="H927" s="311"/>
      <c r="I927" s="303"/>
      <c r="J927" s="312"/>
      <c r="K927" s="303"/>
      <c r="M927" s="304" t="s">
        <v>1256</v>
      </c>
      <c r="O927" s="293"/>
    </row>
    <row r="928" spans="1:80" x14ac:dyDescent="0.2">
      <c r="A928" s="302"/>
      <c r="B928" s="305"/>
      <c r="C928" s="306" t="s">
        <v>1257</v>
      </c>
      <c r="D928" s="307"/>
      <c r="E928" s="308">
        <v>1</v>
      </c>
      <c r="F928" s="309"/>
      <c r="G928" s="310"/>
      <c r="H928" s="311"/>
      <c r="I928" s="303"/>
      <c r="J928" s="312"/>
      <c r="K928" s="303"/>
      <c r="M928" s="304" t="s">
        <v>1257</v>
      </c>
      <c r="O928" s="293"/>
    </row>
    <row r="929" spans="1:80" x14ac:dyDescent="0.2">
      <c r="A929" s="294">
        <v>254</v>
      </c>
      <c r="B929" s="295" t="s">
        <v>1258</v>
      </c>
      <c r="C929" s="296" t="s">
        <v>1259</v>
      </c>
      <c r="D929" s="297" t="s">
        <v>211</v>
      </c>
      <c r="E929" s="298">
        <v>1</v>
      </c>
      <c r="F929" s="298">
        <v>0</v>
      </c>
      <c r="G929" s="299">
        <f>E929*F929</f>
        <v>0</v>
      </c>
      <c r="H929" s="300">
        <v>0</v>
      </c>
      <c r="I929" s="301">
        <f>E929*H929</f>
        <v>0</v>
      </c>
      <c r="J929" s="300"/>
      <c r="K929" s="301">
        <f>E929*J929</f>
        <v>0</v>
      </c>
      <c r="O929" s="293">
        <v>2</v>
      </c>
      <c r="AA929" s="262">
        <v>12</v>
      </c>
      <c r="AB929" s="262">
        <v>0</v>
      </c>
      <c r="AC929" s="262">
        <v>555</v>
      </c>
      <c r="AZ929" s="262">
        <v>2</v>
      </c>
      <c r="BA929" s="262">
        <f>IF(AZ929=1,G929,0)</f>
        <v>0</v>
      </c>
      <c r="BB929" s="262">
        <f>IF(AZ929=2,G929,0)</f>
        <v>0</v>
      </c>
      <c r="BC929" s="262">
        <f>IF(AZ929=3,G929,0)</f>
        <v>0</v>
      </c>
      <c r="BD929" s="262">
        <f>IF(AZ929=4,G929,0)</f>
        <v>0</v>
      </c>
      <c r="BE929" s="262">
        <f>IF(AZ929=5,G929,0)</f>
        <v>0</v>
      </c>
      <c r="CA929" s="293">
        <v>12</v>
      </c>
      <c r="CB929" s="293">
        <v>0</v>
      </c>
    </row>
    <row r="930" spans="1:80" x14ac:dyDescent="0.2">
      <c r="A930" s="302"/>
      <c r="B930" s="305"/>
      <c r="C930" s="306" t="s">
        <v>1260</v>
      </c>
      <c r="D930" s="307"/>
      <c r="E930" s="308">
        <v>1</v>
      </c>
      <c r="F930" s="309"/>
      <c r="G930" s="310"/>
      <c r="H930" s="311"/>
      <c r="I930" s="303"/>
      <c r="J930" s="312"/>
      <c r="K930" s="303"/>
      <c r="M930" s="304" t="s">
        <v>1260</v>
      </c>
      <c r="O930" s="293"/>
    </row>
    <row r="931" spans="1:80" x14ac:dyDescent="0.2">
      <c r="A931" s="294">
        <v>255</v>
      </c>
      <c r="B931" s="295" t="s">
        <v>1261</v>
      </c>
      <c r="C931" s="296" t="s">
        <v>1262</v>
      </c>
      <c r="D931" s="297" t="s">
        <v>211</v>
      </c>
      <c r="E931" s="298">
        <v>2</v>
      </c>
      <c r="F931" s="298">
        <v>0</v>
      </c>
      <c r="G931" s="299">
        <f>E931*F931</f>
        <v>0</v>
      </c>
      <c r="H931" s="300">
        <v>0</v>
      </c>
      <c r="I931" s="301">
        <f>E931*H931</f>
        <v>0</v>
      </c>
      <c r="J931" s="300"/>
      <c r="K931" s="301">
        <f>E931*J931</f>
        <v>0</v>
      </c>
      <c r="O931" s="293">
        <v>2</v>
      </c>
      <c r="AA931" s="262">
        <v>12</v>
      </c>
      <c r="AB931" s="262">
        <v>0</v>
      </c>
      <c r="AC931" s="262">
        <v>556</v>
      </c>
      <c r="AZ931" s="262">
        <v>2</v>
      </c>
      <c r="BA931" s="262">
        <f>IF(AZ931=1,G931,0)</f>
        <v>0</v>
      </c>
      <c r="BB931" s="262">
        <f>IF(AZ931=2,G931,0)</f>
        <v>0</v>
      </c>
      <c r="BC931" s="262">
        <f>IF(AZ931=3,G931,0)</f>
        <v>0</v>
      </c>
      <c r="BD931" s="262">
        <f>IF(AZ931=4,G931,0)</f>
        <v>0</v>
      </c>
      <c r="BE931" s="262">
        <f>IF(AZ931=5,G931,0)</f>
        <v>0</v>
      </c>
      <c r="CA931" s="293">
        <v>12</v>
      </c>
      <c r="CB931" s="293">
        <v>0</v>
      </c>
    </row>
    <row r="932" spans="1:80" x14ac:dyDescent="0.2">
      <c r="A932" s="302"/>
      <c r="B932" s="305"/>
      <c r="C932" s="306" t="s">
        <v>592</v>
      </c>
      <c r="D932" s="307"/>
      <c r="E932" s="308">
        <v>1</v>
      </c>
      <c r="F932" s="309"/>
      <c r="G932" s="310"/>
      <c r="H932" s="311"/>
      <c r="I932" s="303"/>
      <c r="J932" s="312"/>
      <c r="K932" s="303"/>
      <c r="M932" s="304" t="s">
        <v>592</v>
      </c>
      <c r="O932" s="293"/>
    </row>
    <row r="933" spans="1:80" x14ac:dyDescent="0.2">
      <c r="A933" s="302"/>
      <c r="B933" s="305"/>
      <c r="C933" s="306" t="s">
        <v>596</v>
      </c>
      <c r="D933" s="307"/>
      <c r="E933" s="308">
        <v>1</v>
      </c>
      <c r="F933" s="309"/>
      <c r="G933" s="310"/>
      <c r="H933" s="311"/>
      <c r="I933" s="303"/>
      <c r="J933" s="312"/>
      <c r="K933" s="303"/>
      <c r="M933" s="304" t="s">
        <v>596</v>
      </c>
      <c r="O933" s="293"/>
    </row>
    <row r="934" spans="1:80" x14ac:dyDescent="0.2">
      <c r="A934" s="294">
        <v>256</v>
      </c>
      <c r="B934" s="295" t="s">
        <v>1263</v>
      </c>
      <c r="C934" s="296" t="s">
        <v>1264</v>
      </c>
      <c r="D934" s="297" t="s">
        <v>211</v>
      </c>
      <c r="E934" s="298">
        <v>17</v>
      </c>
      <c r="F934" s="298">
        <v>0</v>
      </c>
      <c r="G934" s="299">
        <f>E934*F934</f>
        <v>0</v>
      </c>
      <c r="H934" s="300">
        <v>0</v>
      </c>
      <c r="I934" s="301">
        <f>E934*H934</f>
        <v>0</v>
      </c>
      <c r="J934" s="300"/>
      <c r="K934" s="301">
        <f>E934*J934</f>
        <v>0</v>
      </c>
      <c r="O934" s="293">
        <v>2</v>
      </c>
      <c r="AA934" s="262">
        <v>12</v>
      </c>
      <c r="AB934" s="262">
        <v>0</v>
      </c>
      <c r="AC934" s="262">
        <v>557</v>
      </c>
      <c r="AZ934" s="262">
        <v>2</v>
      </c>
      <c r="BA934" s="262">
        <f>IF(AZ934=1,G934,0)</f>
        <v>0</v>
      </c>
      <c r="BB934" s="262">
        <f>IF(AZ934=2,G934,0)</f>
        <v>0</v>
      </c>
      <c r="BC934" s="262">
        <f>IF(AZ934=3,G934,0)</f>
        <v>0</v>
      </c>
      <c r="BD934" s="262">
        <f>IF(AZ934=4,G934,0)</f>
        <v>0</v>
      </c>
      <c r="BE934" s="262">
        <f>IF(AZ934=5,G934,0)</f>
        <v>0</v>
      </c>
      <c r="CA934" s="293">
        <v>12</v>
      </c>
      <c r="CB934" s="293">
        <v>0</v>
      </c>
    </row>
    <row r="935" spans="1:80" x14ac:dyDescent="0.2">
      <c r="A935" s="302"/>
      <c r="B935" s="305"/>
      <c r="C935" s="306" t="s">
        <v>606</v>
      </c>
      <c r="D935" s="307"/>
      <c r="E935" s="308">
        <v>1</v>
      </c>
      <c r="F935" s="309"/>
      <c r="G935" s="310"/>
      <c r="H935" s="311"/>
      <c r="I935" s="303"/>
      <c r="J935" s="312"/>
      <c r="K935" s="303"/>
      <c r="M935" s="304" t="s">
        <v>606</v>
      </c>
      <c r="O935" s="293"/>
    </row>
    <row r="936" spans="1:80" x14ac:dyDescent="0.2">
      <c r="A936" s="302"/>
      <c r="B936" s="305"/>
      <c r="C936" s="306" t="s">
        <v>607</v>
      </c>
      <c r="D936" s="307"/>
      <c r="E936" s="308">
        <v>1</v>
      </c>
      <c r="F936" s="309"/>
      <c r="G936" s="310"/>
      <c r="H936" s="311"/>
      <c r="I936" s="303"/>
      <c r="J936" s="312"/>
      <c r="K936" s="303"/>
      <c r="M936" s="304" t="s">
        <v>607</v>
      </c>
      <c r="O936" s="293"/>
    </row>
    <row r="937" spans="1:80" x14ac:dyDescent="0.2">
      <c r="A937" s="302"/>
      <c r="B937" s="305"/>
      <c r="C937" s="306" t="s">
        <v>608</v>
      </c>
      <c r="D937" s="307"/>
      <c r="E937" s="308">
        <v>1</v>
      </c>
      <c r="F937" s="309"/>
      <c r="G937" s="310"/>
      <c r="H937" s="311"/>
      <c r="I937" s="303"/>
      <c r="J937" s="312"/>
      <c r="K937" s="303"/>
      <c r="M937" s="304" t="s">
        <v>608</v>
      </c>
      <c r="O937" s="293"/>
    </row>
    <row r="938" spans="1:80" x14ac:dyDescent="0.2">
      <c r="A938" s="302"/>
      <c r="B938" s="305"/>
      <c r="C938" s="306" t="s">
        <v>609</v>
      </c>
      <c r="D938" s="307"/>
      <c r="E938" s="308">
        <v>1</v>
      </c>
      <c r="F938" s="309"/>
      <c r="G938" s="310"/>
      <c r="H938" s="311"/>
      <c r="I938" s="303"/>
      <c r="J938" s="312"/>
      <c r="K938" s="303"/>
      <c r="M938" s="304" t="s">
        <v>609</v>
      </c>
      <c r="O938" s="293"/>
    </row>
    <row r="939" spans="1:80" x14ac:dyDescent="0.2">
      <c r="A939" s="302"/>
      <c r="B939" s="305"/>
      <c r="C939" s="306" t="s">
        <v>610</v>
      </c>
      <c r="D939" s="307"/>
      <c r="E939" s="308">
        <v>1</v>
      </c>
      <c r="F939" s="309"/>
      <c r="G939" s="310"/>
      <c r="H939" s="311"/>
      <c r="I939" s="303"/>
      <c r="J939" s="312"/>
      <c r="K939" s="303"/>
      <c r="M939" s="304" t="s">
        <v>610</v>
      </c>
      <c r="O939" s="293"/>
    </row>
    <row r="940" spans="1:80" x14ac:dyDescent="0.2">
      <c r="A940" s="302"/>
      <c r="B940" s="305"/>
      <c r="C940" s="306" t="s">
        <v>611</v>
      </c>
      <c r="D940" s="307"/>
      <c r="E940" s="308">
        <v>1</v>
      </c>
      <c r="F940" s="309"/>
      <c r="G940" s="310"/>
      <c r="H940" s="311"/>
      <c r="I940" s="303"/>
      <c r="J940" s="312"/>
      <c r="K940" s="303"/>
      <c r="M940" s="304" t="s">
        <v>611</v>
      </c>
      <c r="O940" s="293"/>
    </row>
    <row r="941" spans="1:80" x14ac:dyDescent="0.2">
      <c r="A941" s="302"/>
      <c r="B941" s="305"/>
      <c r="C941" s="306" t="s">
        <v>612</v>
      </c>
      <c r="D941" s="307"/>
      <c r="E941" s="308">
        <v>1</v>
      </c>
      <c r="F941" s="309"/>
      <c r="G941" s="310"/>
      <c r="H941" s="311"/>
      <c r="I941" s="303"/>
      <c r="J941" s="312"/>
      <c r="K941" s="303"/>
      <c r="M941" s="304" t="s">
        <v>612</v>
      </c>
      <c r="O941" s="293"/>
    </row>
    <row r="942" spans="1:80" x14ac:dyDescent="0.2">
      <c r="A942" s="302"/>
      <c r="B942" s="305"/>
      <c r="C942" s="306" t="s">
        <v>613</v>
      </c>
      <c r="D942" s="307"/>
      <c r="E942" s="308">
        <v>1</v>
      </c>
      <c r="F942" s="309"/>
      <c r="G942" s="310"/>
      <c r="H942" s="311"/>
      <c r="I942" s="303"/>
      <c r="J942" s="312"/>
      <c r="K942" s="303"/>
      <c r="M942" s="304" t="s">
        <v>613</v>
      </c>
      <c r="O942" s="293"/>
    </row>
    <row r="943" spans="1:80" x14ac:dyDescent="0.2">
      <c r="A943" s="302"/>
      <c r="B943" s="305"/>
      <c r="C943" s="306" t="s">
        <v>614</v>
      </c>
      <c r="D943" s="307"/>
      <c r="E943" s="308">
        <v>1</v>
      </c>
      <c r="F943" s="309"/>
      <c r="G943" s="310"/>
      <c r="H943" s="311"/>
      <c r="I943" s="303"/>
      <c r="J943" s="312"/>
      <c r="K943" s="303"/>
      <c r="M943" s="304" t="s">
        <v>614</v>
      </c>
      <c r="O943" s="293"/>
    </row>
    <row r="944" spans="1:80" x14ac:dyDescent="0.2">
      <c r="A944" s="302"/>
      <c r="B944" s="305"/>
      <c r="C944" s="306" t="s">
        <v>615</v>
      </c>
      <c r="D944" s="307"/>
      <c r="E944" s="308">
        <v>1</v>
      </c>
      <c r="F944" s="309"/>
      <c r="G944" s="310"/>
      <c r="H944" s="311"/>
      <c r="I944" s="303"/>
      <c r="J944" s="312"/>
      <c r="K944" s="303"/>
      <c r="M944" s="304" t="s">
        <v>615</v>
      </c>
      <c r="O944" s="293"/>
    </row>
    <row r="945" spans="1:80" x14ac:dyDescent="0.2">
      <c r="A945" s="302"/>
      <c r="B945" s="305"/>
      <c r="C945" s="306" t="s">
        <v>616</v>
      </c>
      <c r="D945" s="307"/>
      <c r="E945" s="308">
        <v>1</v>
      </c>
      <c r="F945" s="309"/>
      <c r="G945" s="310"/>
      <c r="H945" s="311"/>
      <c r="I945" s="303"/>
      <c r="J945" s="312"/>
      <c r="K945" s="303"/>
      <c r="M945" s="304" t="s">
        <v>616</v>
      </c>
      <c r="O945" s="293"/>
    </row>
    <row r="946" spans="1:80" x14ac:dyDescent="0.2">
      <c r="A946" s="302"/>
      <c r="B946" s="305"/>
      <c r="C946" s="306" t="s">
        <v>617</v>
      </c>
      <c r="D946" s="307"/>
      <c r="E946" s="308">
        <v>1</v>
      </c>
      <c r="F946" s="309"/>
      <c r="G946" s="310"/>
      <c r="H946" s="311"/>
      <c r="I946" s="303"/>
      <c r="J946" s="312"/>
      <c r="K946" s="303"/>
      <c r="M946" s="304" t="s">
        <v>617</v>
      </c>
      <c r="O946" s="293"/>
    </row>
    <row r="947" spans="1:80" x14ac:dyDescent="0.2">
      <c r="A947" s="302"/>
      <c r="B947" s="305"/>
      <c r="C947" s="306" t="s">
        <v>618</v>
      </c>
      <c r="D947" s="307"/>
      <c r="E947" s="308">
        <v>1</v>
      </c>
      <c r="F947" s="309"/>
      <c r="G947" s="310"/>
      <c r="H947" s="311"/>
      <c r="I947" s="303"/>
      <c r="J947" s="312"/>
      <c r="K947" s="303"/>
      <c r="M947" s="304" t="s">
        <v>618</v>
      </c>
      <c r="O947" s="293"/>
    </row>
    <row r="948" spans="1:80" x14ac:dyDescent="0.2">
      <c r="A948" s="302"/>
      <c r="B948" s="305"/>
      <c r="C948" s="306" t="s">
        <v>619</v>
      </c>
      <c r="D948" s="307"/>
      <c r="E948" s="308">
        <v>1</v>
      </c>
      <c r="F948" s="309"/>
      <c r="G948" s="310"/>
      <c r="H948" s="311"/>
      <c r="I948" s="303"/>
      <c r="J948" s="312"/>
      <c r="K948" s="303"/>
      <c r="M948" s="304" t="s">
        <v>619</v>
      </c>
      <c r="O948" s="293"/>
    </row>
    <row r="949" spans="1:80" x14ac:dyDescent="0.2">
      <c r="A949" s="302"/>
      <c r="B949" s="305"/>
      <c r="C949" s="306" t="s">
        <v>620</v>
      </c>
      <c r="D949" s="307"/>
      <c r="E949" s="308">
        <v>1</v>
      </c>
      <c r="F949" s="309"/>
      <c r="G949" s="310"/>
      <c r="H949" s="311"/>
      <c r="I949" s="303"/>
      <c r="J949" s="312"/>
      <c r="K949" s="303"/>
      <c r="M949" s="304" t="s">
        <v>620</v>
      </c>
      <c r="O949" s="293"/>
    </row>
    <row r="950" spans="1:80" x14ac:dyDescent="0.2">
      <c r="A950" s="302"/>
      <c r="B950" s="305"/>
      <c r="C950" s="306" t="s">
        <v>621</v>
      </c>
      <c r="D950" s="307"/>
      <c r="E950" s="308">
        <v>1</v>
      </c>
      <c r="F950" s="309"/>
      <c r="G950" s="310"/>
      <c r="H950" s="311"/>
      <c r="I950" s="303"/>
      <c r="J950" s="312"/>
      <c r="K950" s="303"/>
      <c r="M950" s="304" t="s">
        <v>621</v>
      </c>
      <c r="O950" s="293"/>
    </row>
    <row r="951" spans="1:80" x14ac:dyDescent="0.2">
      <c r="A951" s="302"/>
      <c r="B951" s="305"/>
      <c r="C951" s="306" t="s">
        <v>622</v>
      </c>
      <c r="D951" s="307"/>
      <c r="E951" s="308">
        <v>1</v>
      </c>
      <c r="F951" s="309"/>
      <c r="G951" s="310"/>
      <c r="H951" s="311"/>
      <c r="I951" s="303"/>
      <c r="J951" s="312"/>
      <c r="K951" s="303"/>
      <c r="M951" s="304" t="s">
        <v>622</v>
      </c>
      <c r="O951" s="293"/>
    </row>
    <row r="952" spans="1:80" ht="22.5" x14ac:dyDescent="0.2">
      <c r="A952" s="294">
        <v>257</v>
      </c>
      <c r="B952" s="295" t="s">
        <v>1265</v>
      </c>
      <c r="C952" s="296" t="s">
        <v>1266</v>
      </c>
      <c r="D952" s="297" t="s">
        <v>211</v>
      </c>
      <c r="E952" s="298">
        <v>1</v>
      </c>
      <c r="F952" s="298">
        <v>0</v>
      </c>
      <c r="G952" s="299">
        <f>E952*F952</f>
        <v>0</v>
      </c>
      <c r="H952" s="300">
        <v>0</v>
      </c>
      <c r="I952" s="301">
        <f>E952*H952</f>
        <v>0</v>
      </c>
      <c r="J952" s="300"/>
      <c r="K952" s="301">
        <f>E952*J952</f>
        <v>0</v>
      </c>
      <c r="O952" s="293">
        <v>2</v>
      </c>
      <c r="AA952" s="262">
        <v>12</v>
      </c>
      <c r="AB952" s="262">
        <v>0</v>
      </c>
      <c r="AC952" s="262">
        <v>558</v>
      </c>
      <c r="AZ952" s="262">
        <v>2</v>
      </c>
      <c r="BA952" s="262">
        <f>IF(AZ952=1,G952,0)</f>
        <v>0</v>
      </c>
      <c r="BB952" s="262">
        <f>IF(AZ952=2,G952,0)</f>
        <v>0</v>
      </c>
      <c r="BC952" s="262">
        <f>IF(AZ952=3,G952,0)</f>
        <v>0</v>
      </c>
      <c r="BD952" s="262">
        <f>IF(AZ952=4,G952,0)</f>
        <v>0</v>
      </c>
      <c r="BE952" s="262">
        <f>IF(AZ952=5,G952,0)</f>
        <v>0</v>
      </c>
      <c r="CA952" s="293">
        <v>12</v>
      </c>
      <c r="CB952" s="293">
        <v>0</v>
      </c>
    </row>
    <row r="953" spans="1:80" x14ac:dyDescent="0.2">
      <c r="A953" s="302"/>
      <c r="B953" s="305"/>
      <c r="C953" s="306" t="s">
        <v>623</v>
      </c>
      <c r="D953" s="307"/>
      <c r="E953" s="308">
        <v>1</v>
      </c>
      <c r="F953" s="309"/>
      <c r="G953" s="310"/>
      <c r="H953" s="311"/>
      <c r="I953" s="303"/>
      <c r="J953" s="312"/>
      <c r="K953" s="303"/>
      <c r="M953" s="304" t="s">
        <v>623</v>
      </c>
      <c r="O953" s="293"/>
    </row>
    <row r="954" spans="1:80" ht="22.5" x14ac:dyDescent="0.2">
      <c r="A954" s="294">
        <v>258</v>
      </c>
      <c r="B954" s="295" t="s">
        <v>1267</v>
      </c>
      <c r="C954" s="296" t="s">
        <v>1268</v>
      </c>
      <c r="D954" s="297" t="s">
        <v>211</v>
      </c>
      <c r="E954" s="298">
        <v>11</v>
      </c>
      <c r="F954" s="298">
        <v>0</v>
      </c>
      <c r="G954" s="299">
        <f>E954*F954</f>
        <v>0</v>
      </c>
      <c r="H954" s="300">
        <v>0</v>
      </c>
      <c r="I954" s="301">
        <f>E954*H954</f>
        <v>0</v>
      </c>
      <c r="J954" s="300"/>
      <c r="K954" s="301">
        <f>E954*J954</f>
        <v>0</v>
      </c>
      <c r="O954" s="293">
        <v>2</v>
      </c>
      <c r="AA954" s="262">
        <v>12</v>
      </c>
      <c r="AB954" s="262">
        <v>0</v>
      </c>
      <c r="AC954" s="262">
        <v>559</v>
      </c>
      <c r="AZ954" s="262">
        <v>2</v>
      </c>
      <c r="BA954" s="262">
        <f>IF(AZ954=1,G954,0)</f>
        <v>0</v>
      </c>
      <c r="BB954" s="262">
        <f>IF(AZ954=2,G954,0)</f>
        <v>0</v>
      </c>
      <c r="BC954" s="262">
        <f>IF(AZ954=3,G954,0)</f>
        <v>0</v>
      </c>
      <c r="BD954" s="262">
        <f>IF(AZ954=4,G954,0)</f>
        <v>0</v>
      </c>
      <c r="BE954" s="262">
        <f>IF(AZ954=5,G954,0)</f>
        <v>0</v>
      </c>
      <c r="CA954" s="293">
        <v>12</v>
      </c>
      <c r="CB954" s="293">
        <v>0</v>
      </c>
    </row>
    <row r="955" spans="1:80" x14ac:dyDescent="0.2">
      <c r="A955" s="302"/>
      <c r="B955" s="305"/>
      <c r="C955" s="306" t="s">
        <v>634</v>
      </c>
      <c r="D955" s="307"/>
      <c r="E955" s="308">
        <v>1</v>
      </c>
      <c r="F955" s="309"/>
      <c r="G955" s="310"/>
      <c r="H955" s="311"/>
      <c r="I955" s="303"/>
      <c r="J955" s="312"/>
      <c r="K955" s="303"/>
      <c r="M955" s="304" t="s">
        <v>634</v>
      </c>
      <c r="O955" s="293"/>
    </row>
    <row r="956" spans="1:80" x14ac:dyDescent="0.2">
      <c r="A956" s="302"/>
      <c r="B956" s="305"/>
      <c r="C956" s="306" t="s">
        <v>635</v>
      </c>
      <c r="D956" s="307"/>
      <c r="E956" s="308">
        <v>1</v>
      </c>
      <c r="F956" s="309"/>
      <c r="G956" s="310"/>
      <c r="H956" s="311"/>
      <c r="I956" s="303"/>
      <c r="J956" s="312"/>
      <c r="K956" s="303"/>
      <c r="M956" s="304" t="s">
        <v>635</v>
      </c>
      <c r="O956" s="293"/>
    </row>
    <row r="957" spans="1:80" x14ac:dyDescent="0.2">
      <c r="A957" s="302"/>
      <c r="B957" s="305"/>
      <c r="C957" s="306" t="s">
        <v>636</v>
      </c>
      <c r="D957" s="307"/>
      <c r="E957" s="308">
        <v>1</v>
      </c>
      <c r="F957" s="309"/>
      <c r="G957" s="310"/>
      <c r="H957" s="311"/>
      <c r="I957" s="303"/>
      <c r="J957" s="312"/>
      <c r="K957" s="303"/>
      <c r="M957" s="304" t="s">
        <v>636</v>
      </c>
      <c r="O957" s="293"/>
    </row>
    <row r="958" spans="1:80" x14ac:dyDescent="0.2">
      <c r="A958" s="302"/>
      <c r="B958" s="305"/>
      <c r="C958" s="306" t="s">
        <v>637</v>
      </c>
      <c r="D958" s="307"/>
      <c r="E958" s="308">
        <v>1</v>
      </c>
      <c r="F958" s="309"/>
      <c r="G958" s="310"/>
      <c r="H958" s="311"/>
      <c r="I958" s="303"/>
      <c r="J958" s="312"/>
      <c r="K958" s="303"/>
      <c r="M958" s="304" t="s">
        <v>637</v>
      </c>
      <c r="O958" s="293"/>
    </row>
    <row r="959" spans="1:80" x14ac:dyDescent="0.2">
      <c r="A959" s="302"/>
      <c r="B959" s="305"/>
      <c r="C959" s="306" t="s">
        <v>638</v>
      </c>
      <c r="D959" s="307"/>
      <c r="E959" s="308">
        <v>1</v>
      </c>
      <c r="F959" s="309"/>
      <c r="G959" s="310"/>
      <c r="H959" s="311"/>
      <c r="I959" s="303"/>
      <c r="J959" s="312"/>
      <c r="K959" s="303"/>
      <c r="M959" s="304" t="s">
        <v>638</v>
      </c>
      <c r="O959" s="293"/>
    </row>
    <row r="960" spans="1:80" x14ac:dyDescent="0.2">
      <c r="A960" s="302"/>
      <c r="B960" s="305"/>
      <c r="C960" s="306" t="s">
        <v>639</v>
      </c>
      <c r="D960" s="307"/>
      <c r="E960" s="308">
        <v>1</v>
      </c>
      <c r="F960" s="309"/>
      <c r="G960" s="310"/>
      <c r="H960" s="311"/>
      <c r="I960" s="303"/>
      <c r="J960" s="312"/>
      <c r="K960" s="303"/>
      <c r="M960" s="304" t="s">
        <v>639</v>
      </c>
      <c r="O960" s="293"/>
    </row>
    <row r="961" spans="1:80" x14ac:dyDescent="0.2">
      <c r="A961" s="302"/>
      <c r="B961" s="305"/>
      <c r="C961" s="306" t="s">
        <v>640</v>
      </c>
      <c r="D961" s="307"/>
      <c r="E961" s="308">
        <v>1</v>
      </c>
      <c r="F961" s="309"/>
      <c r="G961" s="310"/>
      <c r="H961" s="311"/>
      <c r="I961" s="303"/>
      <c r="J961" s="312"/>
      <c r="K961" s="303"/>
      <c r="M961" s="304" t="s">
        <v>640</v>
      </c>
      <c r="O961" s="293"/>
    </row>
    <row r="962" spans="1:80" x14ac:dyDescent="0.2">
      <c r="A962" s="302"/>
      <c r="B962" s="305"/>
      <c r="C962" s="306" t="s">
        <v>641</v>
      </c>
      <c r="D962" s="307"/>
      <c r="E962" s="308">
        <v>1</v>
      </c>
      <c r="F962" s="309"/>
      <c r="G962" s="310"/>
      <c r="H962" s="311"/>
      <c r="I962" s="303"/>
      <c r="J962" s="312"/>
      <c r="K962" s="303"/>
      <c r="M962" s="304" t="s">
        <v>641</v>
      </c>
      <c r="O962" s="293"/>
    </row>
    <row r="963" spans="1:80" x14ac:dyDescent="0.2">
      <c r="A963" s="302"/>
      <c r="B963" s="305"/>
      <c r="C963" s="306" t="s">
        <v>642</v>
      </c>
      <c r="D963" s="307"/>
      <c r="E963" s="308">
        <v>1</v>
      </c>
      <c r="F963" s="309"/>
      <c r="G963" s="310"/>
      <c r="H963" s="311"/>
      <c r="I963" s="303"/>
      <c r="J963" s="312"/>
      <c r="K963" s="303"/>
      <c r="M963" s="304" t="s">
        <v>642</v>
      </c>
      <c r="O963" s="293"/>
    </row>
    <row r="964" spans="1:80" x14ac:dyDescent="0.2">
      <c r="A964" s="302"/>
      <c r="B964" s="305"/>
      <c r="C964" s="306" t="s">
        <v>643</v>
      </c>
      <c r="D964" s="307"/>
      <c r="E964" s="308">
        <v>1</v>
      </c>
      <c r="F964" s="309"/>
      <c r="G964" s="310"/>
      <c r="H964" s="311"/>
      <c r="I964" s="303"/>
      <c r="J964" s="312"/>
      <c r="K964" s="303"/>
      <c r="M964" s="304" t="s">
        <v>643</v>
      </c>
      <c r="O964" s="293"/>
    </row>
    <row r="965" spans="1:80" x14ac:dyDescent="0.2">
      <c r="A965" s="302"/>
      <c r="B965" s="305"/>
      <c r="C965" s="306" t="s">
        <v>644</v>
      </c>
      <c r="D965" s="307"/>
      <c r="E965" s="308">
        <v>1</v>
      </c>
      <c r="F965" s="309"/>
      <c r="G965" s="310"/>
      <c r="H965" s="311"/>
      <c r="I965" s="303"/>
      <c r="J965" s="312"/>
      <c r="K965" s="303"/>
      <c r="M965" s="304" t="s">
        <v>644</v>
      </c>
      <c r="O965" s="293"/>
    </row>
    <row r="966" spans="1:80" x14ac:dyDescent="0.2">
      <c r="A966" s="294">
        <v>259</v>
      </c>
      <c r="B966" s="295" t="s">
        <v>1269</v>
      </c>
      <c r="C966" s="296" t="s">
        <v>1270</v>
      </c>
      <c r="D966" s="297" t="s">
        <v>211</v>
      </c>
      <c r="E966" s="298">
        <v>11</v>
      </c>
      <c r="F966" s="298">
        <v>0</v>
      </c>
      <c r="G966" s="299">
        <f>E966*F966</f>
        <v>0</v>
      </c>
      <c r="H966" s="300">
        <v>0</v>
      </c>
      <c r="I966" s="301">
        <f>E966*H966</f>
        <v>0</v>
      </c>
      <c r="J966" s="300"/>
      <c r="K966" s="301">
        <f>E966*J966</f>
        <v>0</v>
      </c>
      <c r="O966" s="293">
        <v>2</v>
      </c>
      <c r="AA966" s="262">
        <v>12</v>
      </c>
      <c r="AB966" s="262">
        <v>0</v>
      </c>
      <c r="AC966" s="262">
        <v>560</v>
      </c>
      <c r="AZ966" s="262">
        <v>2</v>
      </c>
      <c r="BA966" s="262">
        <f>IF(AZ966=1,G966,0)</f>
        <v>0</v>
      </c>
      <c r="BB966" s="262">
        <f>IF(AZ966=2,G966,0)</f>
        <v>0</v>
      </c>
      <c r="BC966" s="262">
        <f>IF(AZ966=3,G966,0)</f>
        <v>0</v>
      </c>
      <c r="BD966" s="262">
        <f>IF(AZ966=4,G966,0)</f>
        <v>0</v>
      </c>
      <c r="BE966" s="262">
        <f>IF(AZ966=5,G966,0)</f>
        <v>0</v>
      </c>
      <c r="CA966" s="293">
        <v>12</v>
      </c>
      <c r="CB966" s="293">
        <v>0</v>
      </c>
    </row>
    <row r="967" spans="1:80" x14ac:dyDescent="0.2">
      <c r="A967" s="302"/>
      <c r="B967" s="305"/>
      <c r="C967" s="306" t="s">
        <v>645</v>
      </c>
      <c r="D967" s="307"/>
      <c r="E967" s="308">
        <v>1</v>
      </c>
      <c r="F967" s="309"/>
      <c r="G967" s="310"/>
      <c r="H967" s="311"/>
      <c r="I967" s="303"/>
      <c r="J967" s="312"/>
      <c r="K967" s="303"/>
      <c r="M967" s="304" t="s">
        <v>645</v>
      </c>
      <c r="O967" s="293"/>
    </row>
    <row r="968" spans="1:80" x14ac:dyDescent="0.2">
      <c r="A968" s="302"/>
      <c r="B968" s="305"/>
      <c r="C968" s="306" t="s">
        <v>646</v>
      </c>
      <c r="D968" s="307"/>
      <c r="E968" s="308">
        <v>1</v>
      </c>
      <c r="F968" s="309"/>
      <c r="G968" s="310"/>
      <c r="H968" s="311"/>
      <c r="I968" s="303"/>
      <c r="J968" s="312"/>
      <c r="K968" s="303"/>
      <c r="M968" s="304" t="s">
        <v>646</v>
      </c>
      <c r="O968" s="293"/>
    </row>
    <row r="969" spans="1:80" x14ac:dyDescent="0.2">
      <c r="A969" s="302"/>
      <c r="B969" s="305"/>
      <c r="C969" s="306" t="s">
        <v>647</v>
      </c>
      <c r="D969" s="307"/>
      <c r="E969" s="308">
        <v>1</v>
      </c>
      <c r="F969" s="309"/>
      <c r="G969" s="310"/>
      <c r="H969" s="311"/>
      <c r="I969" s="303"/>
      <c r="J969" s="312"/>
      <c r="K969" s="303"/>
      <c r="M969" s="304" t="s">
        <v>647</v>
      </c>
      <c r="O969" s="293"/>
    </row>
    <row r="970" spans="1:80" x14ac:dyDescent="0.2">
      <c r="A970" s="302"/>
      <c r="B970" s="305"/>
      <c r="C970" s="306" t="s">
        <v>648</v>
      </c>
      <c r="D970" s="307"/>
      <c r="E970" s="308">
        <v>1</v>
      </c>
      <c r="F970" s="309"/>
      <c r="G970" s="310"/>
      <c r="H970" s="311"/>
      <c r="I970" s="303"/>
      <c r="J970" s="312"/>
      <c r="K970" s="303"/>
      <c r="M970" s="304" t="s">
        <v>648</v>
      </c>
      <c r="O970" s="293"/>
    </row>
    <row r="971" spans="1:80" x14ac:dyDescent="0.2">
      <c r="A971" s="302"/>
      <c r="B971" s="305"/>
      <c r="C971" s="306" t="s">
        <v>649</v>
      </c>
      <c r="D971" s="307"/>
      <c r="E971" s="308">
        <v>1</v>
      </c>
      <c r="F971" s="309"/>
      <c r="G971" s="310"/>
      <c r="H971" s="311"/>
      <c r="I971" s="303"/>
      <c r="J971" s="312"/>
      <c r="K971" s="303"/>
      <c r="M971" s="304" t="s">
        <v>649</v>
      </c>
      <c r="O971" s="293"/>
    </row>
    <row r="972" spans="1:80" x14ac:dyDescent="0.2">
      <c r="A972" s="302"/>
      <c r="B972" s="305"/>
      <c r="C972" s="306" t="s">
        <v>650</v>
      </c>
      <c r="D972" s="307"/>
      <c r="E972" s="308">
        <v>1</v>
      </c>
      <c r="F972" s="309"/>
      <c r="G972" s="310"/>
      <c r="H972" s="311"/>
      <c r="I972" s="303"/>
      <c r="J972" s="312"/>
      <c r="K972" s="303"/>
      <c r="M972" s="304" t="s">
        <v>650</v>
      </c>
      <c r="O972" s="293"/>
    </row>
    <row r="973" spans="1:80" x14ac:dyDescent="0.2">
      <c r="A973" s="302"/>
      <c r="B973" s="305"/>
      <c r="C973" s="306" t="s">
        <v>651</v>
      </c>
      <c r="D973" s="307"/>
      <c r="E973" s="308">
        <v>1</v>
      </c>
      <c r="F973" s="309"/>
      <c r="G973" s="310"/>
      <c r="H973" s="311"/>
      <c r="I973" s="303"/>
      <c r="J973" s="312"/>
      <c r="K973" s="303"/>
      <c r="M973" s="304" t="s">
        <v>651</v>
      </c>
      <c r="O973" s="293"/>
    </row>
    <row r="974" spans="1:80" x14ac:dyDescent="0.2">
      <c r="A974" s="302"/>
      <c r="B974" s="305"/>
      <c r="C974" s="306" t="s">
        <v>652</v>
      </c>
      <c r="D974" s="307"/>
      <c r="E974" s="308">
        <v>1</v>
      </c>
      <c r="F974" s="309"/>
      <c r="G974" s="310"/>
      <c r="H974" s="311"/>
      <c r="I974" s="303"/>
      <c r="J974" s="312"/>
      <c r="K974" s="303"/>
      <c r="M974" s="304" t="s">
        <v>652</v>
      </c>
      <c r="O974" s="293"/>
    </row>
    <row r="975" spans="1:80" x14ac:dyDescent="0.2">
      <c r="A975" s="302"/>
      <c r="B975" s="305"/>
      <c r="C975" s="306" t="s">
        <v>653</v>
      </c>
      <c r="D975" s="307"/>
      <c r="E975" s="308">
        <v>1</v>
      </c>
      <c r="F975" s="309"/>
      <c r="G975" s="310"/>
      <c r="H975" s="311"/>
      <c r="I975" s="303"/>
      <c r="J975" s="312"/>
      <c r="K975" s="303"/>
      <c r="M975" s="304" t="s">
        <v>653</v>
      </c>
      <c r="O975" s="293"/>
    </row>
    <row r="976" spans="1:80" x14ac:dyDescent="0.2">
      <c r="A976" s="302"/>
      <c r="B976" s="305"/>
      <c r="C976" s="306" t="s">
        <v>654</v>
      </c>
      <c r="D976" s="307"/>
      <c r="E976" s="308">
        <v>1</v>
      </c>
      <c r="F976" s="309"/>
      <c r="G976" s="310"/>
      <c r="H976" s="311"/>
      <c r="I976" s="303"/>
      <c r="J976" s="312"/>
      <c r="K976" s="303"/>
      <c r="M976" s="304" t="s">
        <v>654</v>
      </c>
      <c r="O976" s="293"/>
    </row>
    <row r="977" spans="1:80" x14ac:dyDescent="0.2">
      <c r="A977" s="302"/>
      <c r="B977" s="305"/>
      <c r="C977" s="306" t="s">
        <v>655</v>
      </c>
      <c r="D977" s="307"/>
      <c r="E977" s="308">
        <v>1</v>
      </c>
      <c r="F977" s="309"/>
      <c r="G977" s="310"/>
      <c r="H977" s="311"/>
      <c r="I977" s="303"/>
      <c r="J977" s="312"/>
      <c r="K977" s="303"/>
      <c r="M977" s="304" t="s">
        <v>655</v>
      </c>
      <c r="O977" s="293"/>
    </row>
    <row r="978" spans="1:80" x14ac:dyDescent="0.2">
      <c r="A978" s="294">
        <v>260</v>
      </c>
      <c r="B978" s="295" t="s">
        <v>1271</v>
      </c>
      <c r="C978" s="296" t="s">
        <v>1272</v>
      </c>
      <c r="D978" s="297" t="s">
        <v>211</v>
      </c>
      <c r="E978" s="298">
        <v>9</v>
      </c>
      <c r="F978" s="298">
        <v>0</v>
      </c>
      <c r="G978" s="299">
        <f>E978*F978</f>
        <v>0</v>
      </c>
      <c r="H978" s="300">
        <v>0</v>
      </c>
      <c r="I978" s="301">
        <f>E978*H978</f>
        <v>0</v>
      </c>
      <c r="J978" s="300"/>
      <c r="K978" s="301">
        <f>E978*J978</f>
        <v>0</v>
      </c>
      <c r="O978" s="293">
        <v>2</v>
      </c>
      <c r="AA978" s="262">
        <v>12</v>
      </c>
      <c r="AB978" s="262">
        <v>0</v>
      </c>
      <c r="AC978" s="262">
        <v>561</v>
      </c>
      <c r="AZ978" s="262">
        <v>2</v>
      </c>
      <c r="BA978" s="262">
        <f>IF(AZ978=1,G978,0)</f>
        <v>0</v>
      </c>
      <c r="BB978" s="262">
        <f>IF(AZ978=2,G978,0)</f>
        <v>0</v>
      </c>
      <c r="BC978" s="262">
        <f>IF(AZ978=3,G978,0)</f>
        <v>0</v>
      </c>
      <c r="BD978" s="262">
        <f>IF(AZ978=4,G978,0)</f>
        <v>0</v>
      </c>
      <c r="BE978" s="262">
        <f>IF(AZ978=5,G978,0)</f>
        <v>0</v>
      </c>
      <c r="CA978" s="293">
        <v>12</v>
      </c>
      <c r="CB978" s="293">
        <v>0</v>
      </c>
    </row>
    <row r="979" spans="1:80" x14ac:dyDescent="0.2">
      <c r="A979" s="302"/>
      <c r="B979" s="305"/>
      <c r="C979" s="306" t="s">
        <v>593</v>
      </c>
      <c r="D979" s="307"/>
      <c r="E979" s="308">
        <v>1</v>
      </c>
      <c r="F979" s="309"/>
      <c r="G979" s="310"/>
      <c r="H979" s="311"/>
      <c r="I979" s="303"/>
      <c r="J979" s="312"/>
      <c r="K979" s="303"/>
      <c r="M979" s="304" t="s">
        <v>593</v>
      </c>
      <c r="O979" s="293"/>
    </row>
    <row r="980" spans="1:80" x14ac:dyDescent="0.2">
      <c r="A980" s="302"/>
      <c r="B980" s="305"/>
      <c r="C980" s="306" t="s">
        <v>595</v>
      </c>
      <c r="D980" s="307"/>
      <c r="E980" s="308">
        <v>1</v>
      </c>
      <c r="F980" s="309"/>
      <c r="G980" s="310"/>
      <c r="H980" s="311"/>
      <c r="I980" s="303"/>
      <c r="J980" s="312"/>
      <c r="K980" s="303"/>
      <c r="M980" s="304" t="s">
        <v>595</v>
      </c>
      <c r="O980" s="293"/>
    </row>
    <row r="981" spans="1:80" x14ac:dyDescent="0.2">
      <c r="A981" s="302"/>
      <c r="B981" s="305"/>
      <c r="C981" s="306" t="s">
        <v>597</v>
      </c>
      <c r="D981" s="307"/>
      <c r="E981" s="308">
        <v>1</v>
      </c>
      <c r="F981" s="309"/>
      <c r="G981" s="310"/>
      <c r="H981" s="311"/>
      <c r="I981" s="303"/>
      <c r="J981" s="312"/>
      <c r="K981" s="303"/>
      <c r="M981" s="304" t="s">
        <v>597</v>
      </c>
      <c r="O981" s="293"/>
    </row>
    <row r="982" spans="1:80" x14ac:dyDescent="0.2">
      <c r="A982" s="302"/>
      <c r="B982" s="305"/>
      <c r="C982" s="306" t="s">
        <v>598</v>
      </c>
      <c r="D982" s="307"/>
      <c r="E982" s="308">
        <v>1</v>
      </c>
      <c r="F982" s="309"/>
      <c r="G982" s="310"/>
      <c r="H982" s="311"/>
      <c r="I982" s="303"/>
      <c r="J982" s="312"/>
      <c r="K982" s="303"/>
      <c r="M982" s="304" t="s">
        <v>598</v>
      </c>
      <c r="O982" s="293"/>
    </row>
    <row r="983" spans="1:80" x14ac:dyDescent="0.2">
      <c r="A983" s="302"/>
      <c r="B983" s="305"/>
      <c r="C983" s="306" t="s">
        <v>599</v>
      </c>
      <c r="D983" s="307"/>
      <c r="E983" s="308">
        <v>1</v>
      </c>
      <c r="F983" s="309"/>
      <c r="G983" s="310"/>
      <c r="H983" s="311"/>
      <c r="I983" s="303"/>
      <c r="J983" s="312"/>
      <c r="K983" s="303"/>
      <c r="M983" s="304" t="s">
        <v>599</v>
      </c>
      <c r="O983" s="293"/>
    </row>
    <row r="984" spans="1:80" x14ac:dyDescent="0.2">
      <c r="A984" s="302"/>
      <c r="B984" s="305"/>
      <c r="C984" s="306" t="s">
        <v>600</v>
      </c>
      <c r="D984" s="307"/>
      <c r="E984" s="308">
        <v>1</v>
      </c>
      <c r="F984" s="309"/>
      <c r="G984" s="310"/>
      <c r="H984" s="311"/>
      <c r="I984" s="303"/>
      <c r="J984" s="312"/>
      <c r="K984" s="303"/>
      <c r="M984" s="304" t="s">
        <v>600</v>
      </c>
      <c r="O984" s="293"/>
    </row>
    <row r="985" spans="1:80" x14ac:dyDescent="0.2">
      <c r="A985" s="302"/>
      <c r="B985" s="305"/>
      <c r="C985" s="306" t="s">
        <v>601</v>
      </c>
      <c r="D985" s="307"/>
      <c r="E985" s="308">
        <v>1</v>
      </c>
      <c r="F985" s="309"/>
      <c r="G985" s="310"/>
      <c r="H985" s="311"/>
      <c r="I985" s="303"/>
      <c r="J985" s="312"/>
      <c r="K985" s="303"/>
      <c r="M985" s="304" t="s">
        <v>601</v>
      </c>
      <c r="O985" s="293"/>
    </row>
    <row r="986" spans="1:80" x14ac:dyDescent="0.2">
      <c r="A986" s="302"/>
      <c r="B986" s="305"/>
      <c r="C986" s="306" t="s">
        <v>602</v>
      </c>
      <c r="D986" s="307"/>
      <c r="E986" s="308">
        <v>1</v>
      </c>
      <c r="F986" s="309"/>
      <c r="G986" s="310"/>
      <c r="H986" s="311"/>
      <c r="I986" s="303"/>
      <c r="J986" s="312"/>
      <c r="K986" s="303"/>
      <c r="M986" s="304" t="s">
        <v>602</v>
      </c>
      <c r="O986" s="293"/>
    </row>
    <row r="987" spans="1:80" x14ac:dyDescent="0.2">
      <c r="A987" s="302"/>
      <c r="B987" s="305"/>
      <c r="C987" s="306" t="s">
        <v>603</v>
      </c>
      <c r="D987" s="307"/>
      <c r="E987" s="308">
        <v>1</v>
      </c>
      <c r="F987" s="309"/>
      <c r="G987" s="310"/>
      <c r="H987" s="311"/>
      <c r="I987" s="303"/>
      <c r="J987" s="312"/>
      <c r="K987" s="303"/>
      <c r="M987" s="304" t="s">
        <v>603</v>
      </c>
      <c r="O987" s="293"/>
    </row>
    <row r="988" spans="1:80" x14ac:dyDescent="0.2">
      <c r="A988" s="294">
        <v>261</v>
      </c>
      <c r="B988" s="295" t="s">
        <v>1273</v>
      </c>
      <c r="C988" s="296" t="s">
        <v>1274</v>
      </c>
      <c r="D988" s="297" t="s">
        <v>211</v>
      </c>
      <c r="E988" s="298">
        <v>6</v>
      </c>
      <c r="F988" s="298">
        <v>0</v>
      </c>
      <c r="G988" s="299">
        <f>E988*F988</f>
        <v>0</v>
      </c>
      <c r="H988" s="300">
        <v>0</v>
      </c>
      <c r="I988" s="301">
        <f>E988*H988</f>
        <v>0</v>
      </c>
      <c r="J988" s="300"/>
      <c r="K988" s="301">
        <f>E988*J988</f>
        <v>0</v>
      </c>
      <c r="O988" s="293">
        <v>2</v>
      </c>
      <c r="AA988" s="262">
        <v>12</v>
      </c>
      <c r="AB988" s="262">
        <v>0</v>
      </c>
      <c r="AC988" s="262">
        <v>562</v>
      </c>
      <c r="AZ988" s="262">
        <v>2</v>
      </c>
      <c r="BA988" s="262">
        <f>IF(AZ988=1,G988,0)</f>
        <v>0</v>
      </c>
      <c r="BB988" s="262">
        <f>IF(AZ988=2,G988,0)</f>
        <v>0</v>
      </c>
      <c r="BC988" s="262">
        <f>IF(AZ988=3,G988,0)</f>
        <v>0</v>
      </c>
      <c r="BD988" s="262">
        <f>IF(AZ988=4,G988,0)</f>
        <v>0</v>
      </c>
      <c r="BE988" s="262">
        <f>IF(AZ988=5,G988,0)</f>
        <v>0</v>
      </c>
      <c r="CA988" s="293">
        <v>12</v>
      </c>
      <c r="CB988" s="293">
        <v>0</v>
      </c>
    </row>
    <row r="989" spans="1:80" x14ac:dyDescent="0.2">
      <c r="A989" s="302"/>
      <c r="B989" s="305"/>
      <c r="C989" s="306" t="s">
        <v>626</v>
      </c>
      <c r="D989" s="307"/>
      <c r="E989" s="308">
        <v>1</v>
      </c>
      <c r="F989" s="309"/>
      <c r="G989" s="310"/>
      <c r="H989" s="311"/>
      <c r="I989" s="303"/>
      <c r="J989" s="312"/>
      <c r="K989" s="303"/>
      <c r="M989" s="304" t="s">
        <v>626</v>
      </c>
      <c r="O989" s="293"/>
    </row>
    <row r="990" spans="1:80" x14ac:dyDescent="0.2">
      <c r="A990" s="302"/>
      <c r="B990" s="305"/>
      <c r="C990" s="306" t="s">
        <v>627</v>
      </c>
      <c r="D990" s="307"/>
      <c r="E990" s="308">
        <v>1</v>
      </c>
      <c r="F990" s="309"/>
      <c r="G990" s="310"/>
      <c r="H990" s="311"/>
      <c r="I990" s="303"/>
      <c r="J990" s="312"/>
      <c r="K990" s="303"/>
      <c r="M990" s="304" t="s">
        <v>627</v>
      </c>
      <c r="O990" s="293"/>
    </row>
    <row r="991" spans="1:80" x14ac:dyDescent="0.2">
      <c r="A991" s="302"/>
      <c r="B991" s="305"/>
      <c r="C991" s="306" t="s">
        <v>628</v>
      </c>
      <c r="D991" s="307"/>
      <c r="E991" s="308">
        <v>1</v>
      </c>
      <c r="F991" s="309"/>
      <c r="G991" s="310"/>
      <c r="H991" s="311"/>
      <c r="I991" s="303"/>
      <c r="J991" s="312"/>
      <c r="K991" s="303"/>
      <c r="M991" s="304" t="s">
        <v>628</v>
      </c>
      <c r="O991" s="293"/>
    </row>
    <row r="992" spans="1:80" x14ac:dyDescent="0.2">
      <c r="A992" s="302"/>
      <c r="B992" s="305"/>
      <c r="C992" s="306" t="s">
        <v>629</v>
      </c>
      <c r="D992" s="307"/>
      <c r="E992" s="308">
        <v>1</v>
      </c>
      <c r="F992" s="309"/>
      <c r="G992" s="310"/>
      <c r="H992" s="311"/>
      <c r="I992" s="303"/>
      <c r="J992" s="312"/>
      <c r="K992" s="303"/>
      <c r="M992" s="304" t="s">
        <v>629</v>
      </c>
      <c r="O992" s="293"/>
    </row>
    <row r="993" spans="1:80" x14ac:dyDescent="0.2">
      <c r="A993" s="302"/>
      <c r="B993" s="305"/>
      <c r="C993" s="306" t="s">
        <v>630</v>
      </c>
      <c r="D993" s="307"/>
      <c r="E993" s="308">
        <v>1</v>
      </c>
      <c r="F993" s="309"/>
      <c r="G993" s="310"/>
      <c r="H993" s="311"/>
      <c r="I993" s="303"/>
      <c r="J993" s="312"/>
      <c r="K993" s="303"/>
      <c r="M993" s="304" t="s">
        <v>630</v>
      </c>
      <c r="O993" s="293"/>
    </row>
    <row r="994" spans="1:80" x14ac:dyDescent="0.2">
      <c r="A994" s="302"/>
      <c r="B994" s="305"/>
      <c r="C994" s="306" t="s">
        <v>631</v>
      </c>
      <c r="D994" s="307"/>
      <c r="E994" s="308">
        <v>1</v>
      </c>
      <c r="F994" s="309"/>
      <c r="G994" s="310"/>
      <c r="H994" s="311"/>
      <c r="I994" s="303"/>
      <c r="J994" s="312"/>
      <c r="K994" s="303"/>
      <c r="M994" s="304" t="s">
        <v>631</v>
      </c>
      <c r="O994" s="293"/>
    </row>
    <row r="995" spans="1:80" x14ac:dyDescent="0.2">
      <c r="A995" s="294">
        <v>262</v>
      </c>
      <c r="B995" s="295" t="s">
        <v>1275</v>
      </c>
      <c r="C995" s="296" t="s">
        <v>1276</v>
      </c>
      <c r="D995" s="297" t="s">
        <v>211</v>
      </c>
      <c r="E995" s="298">
        <v>1</v>
      </c>
      <c r="F995" s="298">
        <v>0</v>
      </c>
      <c r="G995" s="299">
        <f>E995*F995</f>
        <v>0</v>
      </c>
      <c r="H995" s="300">
        <v>0</v>
      </c>
      <c r="I995" s="301">
        <f>E995*H995</f>
        <v>0</v>
      </c>
      <c r="J995" s="300"/>
      <c r="K995" s="301">
        <f>E995*J995</f>
        <v>0</v>
      </c>
      <c r="O995" s="293">
        <v>2</v>
      </c>
      <c r="AA995" s="262">
        <v>12</v>
      </c>
      <c r="AB995" s="262">
        <v>0</v>
      </c>
      <c r="AC995" s="262">
        <v>563</v>
      </c>
      <c r="AZ995" s="262">
        <v>2</v>
      </c>
      <c r="BA995" s="262">
        <f>IF(AZ995=1,G995,0)</f>
        <v>0</v>
      </c>
      <c r="BB995" s="262">
        <f>IF(AZ995=2,G995,0)</f>
        <v>0</v>
      </c>
      <c r="BC995" s="262">
        <f>IF(AZ995=3,G995,0)</f>
        <v>0</v>
      </c>
      <c r="BD995" s="262">
        <f>IF(AZ995=4,G995,0)</f>
        <v>0</v>
      </c>
      <c r="BE995" s="262">
        <f>IF(AZ995=5,G995,0)</f>
        <v>0</v>
      </c>
      <c r="CA995" s="293">
        <v>12</v>
      </c>
      <c r="CB995" s="293">
        <v>0</v>
      </c>
    </row>
    <row r="996" spans="1:80" x14ac:dyDescent="0.2">
      <c r="A996" s="302"/>
      <c r="B996" s="305"/>
      <c r="C996" s="306" t="s">
        <v>594</v>
      </c>
      <c r="D996" s="307"/>
      <c r="E996" s="308">
        <v>1</v>
      </c>
      <c r="F996" s="309"/>
      <c r="G996" s="310"/>
      <c r="H996" s="311"/>
      <c r="I996" s="303"/>
      <c r="J996" s="312"/>
      <c r="K996" s="303"/>
      <c r="M996" s="304" t="s">
        <v>594</v>
      </c>
      <c r="O996" s="293"/>
    </row>
    <row r="997" spans="1:80" x14ac:dyDescent="0.2">
      <c r="A997" s="294">
        <v>263</v>
      </c>
      <c r="B997" s="295" t="s">
        <v>1277</v>
      </c>
      <c r="C997" s="296" t="s">
        <v>1278</v>
      </c>
      <c r="D997" s="297" t="s">
        <v>211</v>
      </c>
      <c r="E997" s="298">
        <v>1</v>
      </c>
      <c r="F997" s="298">
        <v>0</v>
      </c>
      <c r="G997" s="299">
        <f>E997*F997</f>
        <v>0</v>
      </c>
      <c r="H997" s="300">
        <v>0</v>
      </c>
      <c r="I997" s="301">
        <f>E997*H997</f>
        <v>0</v>
      </c>
      <c r="J997" s="300"/>
      <c r="K997" s="301">
        <f>E997*J997</f>
        <v>0</v>
      </c>
      <c r="O997" s="293">
        <v>2</v>
      </c>
      <c r="AA997" s="262">
        <v>12</v>
      </c>
      <c r="AB997" s="262">
        <v>0</v>
      </c>
      <c r="AC997" s="262">
        <v>564</v>
      </c>
      <c r="AZ997" s="262">
        <v>2</v>
      </c>
      <c r="BA997" s="262">
        <f>IF(AZ997=1,G997,0)</f>
        <v>0</v>
      </c>
      <c r="BB997" s="262">
        <f>IF(AZ997=2,G997,0)</f>
        <v>0</v>
      </c>
      <c r="BC997" s="262">
        <f>IF(AZ997=3,G997,0)</f>
        <v>0</v>
      </c>
      <c r="BD997" s="262">
        <f>IF(AZ997=4,G997,0)</f>
        <v>0</v>
      </c>
      <c r="BE997" s="262">
        <f>IF(AZ997=5,G997,0)</f>
        <v>0</v>
      </c>
      <c r="CA997" s="293">
        <v>12</v>
      </c>
      <c r="CB997" s="293">
        <v>0</v>
      </c>
    </row>
    <row r="998" spans="1:80" x14ac:dyDescent="0.2">
      <c r="A998" s="302"/>
      <c r="B998" s="305"/>
      <c r="C998" s="306" t="s">
        <v>1279</v>
      </c>
      <c r="D998" s="307"/>
      <c r="E998" s="308">
        <v>1</v>
      </c>
      <c r="F998" s="309"/>
      <c r="G998" s="310"/>
      <c r="H998" s="311"/>
      <c r="I998" s="303"/>
      <c r="J998" s="312"/>
      <c r="K998" s="303"/>
      <c r="M998" s="304" t="s">
        <v>1279</v>
      </c>
      <c r="O998" s="293"/>
    </row>
    <row r="999" spans="1:80" x14ac:dyDescent="0.2">
      <c r="A999" s="294">
        <v>264</v>
      </c>
      <c r="B999" s="295" t="s">
        <v>1280</v>
      </c>
      <c r="C999" s="296" t="s">
        <v>1281</v>
      </c>
      <c r="D999" s="297" t="s">
        <v>1282</v>
      </c>
      <c r="E999" s="298">
        <v>1</v>
      </c>
      <c r="F999" s="298">
        <v>0</v>
      </c>
      <c r="G999" s="299">
        <f>E999*F999</f>
        <v>0</v>
      </c>
      <c r="H999" s="300">
        <v>0</v>
      </c>
      <c r="I999" s="301">
        <f>E999*H999</f>
        <v>0</v>
      </c>
      <c r="J999" s="300"/>
      <c r="K999" s="301">
        <f>E999*J999</f>
        <v>0</v>
      </c>
      <c r="O999" s="293">
        <v>2</v>
      </c>
      <c r="AA999" s="262">
        <v>12</v>
      </c>
      <c r="AB999" s="262">
        <v>0</v>
      </c>
      <c r="AC999" s="262">
        <v>566</v>
      </c>
      <c r="AZ999" s="262">
        <v>2</v>
      </c>
      <c r="BA999" s="262">
        <f>IF(AZ999=1,G999,0)</f>
        <v>0</v>
      </c>
      <c r="BB999" s="262">
        <f>IF(AZ999=2,G999,0)</f>
        <v>0</v>
      </c>
      <c r="BC999" s="262">
        <f>IF(AZ999=3,G999,0)</f>
        <v>0</v>
      </c>
      <c r="BD999" s="262">
        <f>IF(AZ999=4,G999,0)</f>
        <v>0</v>
      </c>
      <c r="BE999" s="262">
        <f>IF(AZ999=5,G999,0)</f>
        <v>0</v>
      </c>
      <c r="CA999" s="293">
        <v>12</v>
      </c>
      <c r="CB999" s="293">
        <v>0</v>
      </c>
    </row>
    <row r="1000" spans="1:80" x14ac:dyDescent="0.2">
      <c r="A1000" s="302"/>
      <c r="B1000" s="305"/>
      <c r="C1000" s="306" t="s">
        <v>1283</v>
      </c>
      <c r="D1000" s="307"/>
      <c r="E1000" s="308">
        <v>1</v>
      </c>
      <c r="F1000" s="309"/>
      <c r="G1000" s="310"/>
      <c r="H1000" s="311"/>
      <c r="I1000" s="303"/>
      <c r="J1000" s="312"/>
      <c r="K1000" s="303"/>
      <c r="M1000" s="304" t="s">
        <v>1283</v>
      </c>
      <c r="O1000" s="293"/>
    </row>
    <row r="1001" spans="1:80" x14ac:dyDescent="0.2">
      <c r="A1001" s="294">
        <v>265</v>
      </c>
      <c r="B1001" s="295" t="s">
        <v>1284</v>
      </c>
      <c r="C1001" s="296" t="s">
        <v>1285</v>
      </c>
      <c r="D1001" s="297" t="s">
        <v>1282</v>
      </c>
      <c r="E1001" s="298">
        <v>1</v>
      </c>
      <c r="F1001" s="298">
        <v>0</v>
      </c>
      <c r="G1001" s="299">
        <f>E1001*F1001</f>
        <v>0</v>
      </c>
      <c r="H1001" s="300">
        <v>0</v>
      </c>
      <c r="I1001" s="301">
        <f>E1001*H1001</f>
        <v>0</v>
      </c>
      <c r="J1001" s="300"/>
      <c r="K1001" s="301">
        <f>E1001*J1001</f>
        <v>0</v>
      </c>
      <c r="O1001" s="293">
        <v>2</v>
      </c>
      <c r="AA1001" s="262">
        <v>12</v>
      </c>
      <c r="AB1001" s="262">
        <v>0</v>
      </c>
      <c r="AC1001" s="262">
        <v>567</v>
      </c>
      <c r="AZ1001" s="262">
        <v>2</v>
      </c>
      <c r="BA1001" s="262">
        <f>IF(AZ1001=1,G1001,0)</f>
        <v>0</v>
      </c>
      <c r="BB1001" s="262">
        <f>IF(AZ1001=2,G1001,0)</f>
        <v>0</v>
      </c>
      <c r="BC1001" s="262">
        <f>IF(AZ1001=3,G1001,0)</f>
        <v>0</v>
      </c>
      <c r="BD1001" s="262">
        <f>IF(AZ1001=4,G1001,0)</f>
        <v>0</v>
      </c>
      <c r="BE1001" s="262">
        <f>IF(AZ1001=5,G1001,0)</f>
        <v>0</v>
      </c>
      <c r="CA1001" s="293">
        <v>12</v>
      </c>
      <c r="CB1001" s="293">
        <v>0</v>
      </c>
    </row>
    <row r="1002" spans="1:80" x14ac:dyDescent="0.2">
      <c r="A1002" s="302"/>
      <c r="B1002" s="305"/>
      <c r="C1002" s="306" t="s">
        <v>1286</v>
      </c>
      <c r="D1002" s="307"/>
      <c r="E1002" s="308">
        <v>1</v>
      </c>
      <c r="F1002" s="309"/>
      <c r="G1002" s="310"/>
      <c r="H1002" s="311"/>
      <c r="I1002" s="303"/>
      <c r="J1002" s="312"/>
      <c r="K1002" s="303"/>
      <c r="M1002" s="304" t="s">
        <v>1286</v>
      </c>
      <c r="O1002" s="293"/>
    </row>
    <row r="1003" spans="1:80" x14ac:dyDescent="0.2">
      <c r="A1003" s="294">
        <v>266</v>
      </c>
      <c r="B1003" s="295" t="s">
        <v>1287</v>
      </c>
      <c r="C1003" s="296" t="s">
        <v>1288</v>
      </c>
      <c r="D1003" s="297" t="s">
        <v>1282</v>
      </c>
      <c r="E1003" s="298">
        <v>2</v>
      </c>
      <c r="F1003" s="298">
        <v>0</v>
      </c>
      <c r="G1003" s="299">
        <f>E1003*F1003</f>
        <v>0</v>
      </c>
      <c r="H1003" s="300">
        <v>0</v>
      </c>
      <c r="I1003" s="301">
        <f>E1003*H1003</f>
        <v>0</v>
      </c>
      <c r="J1003" s="300"/>
      <c r="K1003" s="301">
        <f>E1003*J1003</f>
        <v>0</v>
      </c>
      <c r="O1003" s="293">
        <v>2</v>
      </c>
      <c r="AA1003" s="262">
        <v>12</v>
      </c>
      <c r="AB1003" s="262">
        <v>0</v>
      </c>
      <c r="AC1003" s="262">
        <v>568</v>
      </c>
      <c r="AZ1003" s="262">
        <v>2</v>
      </c>
      <c r="BA1003" s="262">
        <f>IF(AZ1003=1,G1003,0)</f>
        <v>0</v>
      </c>
      <c r="BB1003" s="262">
        <f>IF(AZ1003=2,G1003,0)</f>
        <v>0</v>
      </c>
      <c r="BC1003" s="262">
        <f>IF(AZ1003=3,G1003,0)</f>
        <v>0</v>
      </c>
      <c r="BD1003" s="262">
        <f>IF(AZ1003=4,G1003,0)</f>
        <v>0</v>
      </c>
      <c r="BE1003" s="262">
        <f>IF(AZ1003=5,G1003,0)</f>
        <v>0</v>
      </c>
      <c r="CA1003" s="293">
        <v>12</v>
      </c>
      <c r="CB1003" s="293">
        <v>0</v>
      </c>
    </row>
    <row r="1004" spans="1:80" x14ac:dyDescent="0.2">
      <c r="A1004" s="302"/>
      <c r="B1004" s="305"/>
      <c r="C1004" s="306" t="s">
        <v>1289</v>
      </c>
      <c r="D1004" s="307"/>
      <c r="E1004" s="308">
        <v>1</v>
      </c>
      <c r="F1004" s="309"/>
      <c r="G1004" s="310"/>
      <c r="H1004" s="311"/>
      <c r="I1004" s="303"/>
      <c r="J1004" s="312"/>
      <c r="K1004" s="303"/>
      <c r="M1004" s="304" t="s">
        <v>1289</v>
      </c>
      <c r="O1004" s="293"/>
    </row>
    <row r="1005" spans="1:80" x14ac:dyDescent="0.2">
      <c r="A1005" s="302"/>
      <c r="B1005" s="305"/>
      <c r="C1005" s="306" t="s">
        <v>1290</v>
      </c>
      <c r="D1005" s="307"/>
      <c r="E1005" s="308">
        <v>1</v>
      </c>
      <c r="F1005" s="309"/>
      <c r="G1005" s="310"/>
      <c r="H1005" s="311"/>
      <c r="I1005" s="303"/>
      <c r="J1005" s="312"/>
      <c r="K1005" s="303"/>
      <c r="M1005" s="304" t="s">
        <v>1290</v>
      </c>
      <c r="O1005" s="293"/>
    </row>
    <row r="1006" spans="1:80" x14ac:dyDescent="0.2">
      <c r="A1006" s="294">
        <v>267</v>
      </c>
      <c r="B1006" s="295" t="s">
        <v>1291</v>
      </c>
      <c r="C1006" s="296" t="s">
        <v>1292</v>
      </c>
      <c r="D1006" s="297" t="s">
        <v>1282</v>
      </c>
      <c r="E1006" s="298">
        <v>1</v>
      </c>
      <c r="F1006" s="298">
        <v>0</v>
      </c>
      <c r="G1006" s="299">
        <f>E1006*F1006</f>
        <v>0</v>
      </c>
      <c r="H1006" s="300">
        <v>0</v>
      </c>
      <c r="I1006" s="301">
        <f>E1006*H1006</f>
        <v>0</v>
      </c>
      <c r="J1006" s="300"/>
      <c r="K1006" s="301">
        <f>E1006*J1006</f>
        <v>0</v>
      </c>
      <c r="O1006" s="293">
        <v>2</v>
      </c>
      <c r="AA1006" s="262">
        <v>12</v>
      </c>
      <c r="AB1006" s="262">
        <v>0</v>
      </c>
      <c r="AC1006" s="262">
        <v>569</v>
      </c>
      <c r="AZ1006" s="262">
        <v>2</v>
      </c>
      <c r="BA1006" s="262">
        <f>IF(AZ1006=1,G1006,0)</f>
        <v>0</v>
      </c>
      <c r="BB1006" s="262">
        <f>IF(AZ1006=2,G1006,0)</f>
        <v>0</v>
      </c>
      <c r="BC1006" s="262">
        <f>IF(AZ1006=3,G1006,0)</f>
        <v>0</v>
      </c>
      <c r="BD1006" s="262">
        <f>IF(AZ1006=4,G1006,0)</f>
        <v>0</v>
      </c>
      <c r="BE1006" s="262">
        <f>IF(AZ1006=5,G1006,0)</f>
        <v>0</v>
      </c>
      <c r="CA1006" s="293">
        <v>12</v>
      </c>
      <c r="CB1006" s="293">
        <v>0</v>
      </c>
    </row>
    <row r="1007" spans="1:80" x14ac:dyDescent="0.2">
      <c r="A1007" s="302"/>
      <c r="B1007" s="305"/>
      <c r="C1007" s="306" t="s">
        <v>1293</v>
      </c>
      <c r="D1007" s="307"/>
      <c r="E1007" s="308">
        <v>1</v>
      </c>
      <c r="F1007" s="309"/>
      <c r="G1007" s="310"/>
      <c r="H1007" s="311"/>
      <c r="I1007" s="303"/>
      <c r="J1007" s="312"/>
      <c r="K1007" s="303"/>
      <c r="M1007" s="304" t="s">
        <v>1293</v>
      </c>
      <c r="O1007" s="293"/>
    </row>
    <row r="1008" spans="1:80" x14ac:dyDescent="0.2">
      <c r="A1008" s="294">
        <v>268</v>
      </c>
      <c r="B1008" s="295" t="s">
        <v>1294</v>
      </c>
      <c r="C1008" s="296" t="s">
        <v>1295</v>
      </c>
      <c r="D1008" s="297" t="s">
        <v>1282</v>
      </c>
      <c r="E1008" s="298">
        <v>1</v>
      </c>
      <c r="F1008" s="298">
        <v>0</v>
      </c>
      <c r="G1008" s="299">
        <f>E1008*F1008</f>
        <v>0</v>
      </c>
      <c r="H1008" s="300">
        <v>0</v>
      </c>
      <c r="I1008" s="301">
        <f>E1008*H1008</f>
        <v>0</v>
      </c>
      <c r="J1008" s="300"/>
      <c r="K1008" s="301">
        <f>E1008*J1008</f>
        <v>0</v>
      </c>
      <c r="O1008" s="293">
        <v>2</v>
      </c>
      <c r="AA1008" s="262">
        <v>12</v>
      </c>
      <c r="AB1008" s="262">
        <v>0</v>
      </c>
      <c r="AC1008" s="262">
        <v>570</v>
      </c>
      <c r="AZ1008" s="262">
        <v>2</v>
      </c>
      <c r="BA1008" s="262">
        <f>IF(AZ1008=1,G1008,0)</f>
        <v>0</v>
      </c>
      <c r="BB1008" s="262">
        <f>IF(AZ1008=2,G1008,0)</f>
        <v>0</v>
      </c>
      <c r="BC1008" s="262">
        <f>IF(AZ1008=3,G1008,0)</f>
        <v>0</v>
      </c>
      <c r="BD1008" s="262">
        <f>IF(AZ1008=4,G1008,0)</f>
        <v>0</v>
      </c>
      <c r="BE1008" s="262">
        <f>IF(AZ1008=5,G1008,0)</f>
        <v>0</v>
      </c>
      <c r="CA1008" s="293">
        <v>12</v>
      </c>
      <c r="CB1008" s="293">
        <v>0</v>
      </c>
    </row>
    <row r="1009" spans="1:80" x14ac:dyDescent="0.2">
      <c r="A1009" s="302"/>
      <c r="B1009" s="305"/>
      <c r="C1009" s="306" t="s">
        <v>1296</v>
      </c>
      <c r="D1009" s="307"/>
      <c r="E1009" s="308">
        <v>1</v>
      </c>
      <c r="F1009" s="309"/>
      <c r="G1009" s="310"/>
      <c r="H1009" s="311"/>
      <c r="I1009" s="303"/>
      <c r="J1009" s="312"/>
      <c r="K1009" s="303"/>
      <c r="M1009" s="304" t="s">
        <v>1296</v>
      </c>
      <c r="O1009" s="293"/>
    </row>
    <row r="1010" spans="1:80" x14ac:dyDescent="0.2">
      <c r="A1010" s="294">
        <v>269</v>
      </c>
      <c r="B1010" s="295" t="s">
        <v>1294</v>
      </c>
      <c r="C1010" s="296" t="s">
        <v>1297</v>
      </c>
      <c r="D1010" s="297" t="s">
        <v>1282</v>
      </c>
      <c r="E1010" s="298">
        <v>1</v>
      </c>
      <c r="F1010" s="298">
        <v>0</v>
      </c>
      <c r="G1010" s="299">
        <f>E1010*F1010</f>
        <v>0</v>
      </c>
      <c r="H1010" s="300">
        <v>0</v>
      </c>
      <c r="I1010" s="301">
        <f>E1010*H1010</f>
        <v>0</v>
      </c>
      <c r="J1010" s="300"/>
      <c r="K1010" s="301">
        <f>E1010*J1010</f>
        <v>0</v>
      </c>
      <c r="O1010" s="293">
        <v>2</v>
      </c>
      <c r="AA1010" s="262">
        <v>12</v>
      </c>
      <c r="AB1010" s="262">
        <v>0</v>
      </c>
      <c r="AC1010" s="262">
        <v>571</v>
      </c>
      <c r="AZ1010" s="262">
        <v>2</v>
      </c>
      <c r="BA1010" s="262">
        <f>IF(AZ1010=1,G1010,0)</f>
        <v>0</v>
      </c>
      <c r="BB1010" s="262">
        <f>IF(AZ1010=2,G1010,0)</f>
        <v>0</v>
      </c>
      <c r="BC1010" s="262">
        <f>IF(AZ1010=3,G1010,0)</f>
        <v>0</v>
      </c>
      <c r="BD1010" s="262">
        <f>IF(AZ1010=4,G1010,0)</f>
        <v>0</v>
      </c>
      <c r="BE1010" s="262">
        <f>IF(AZ1010=5,G1010,0)</f>
        <v>0</v>
      </c>
      <c r="CA1010" s="293">
        <v>12</v>
      </c>
      <c r="CB1010" s="293">
        <v>0</v>
      </c>
    </row>
    <row r="1011" spans="1:80" x14ac:dyDescent="0.2">
      <c r="A1011" s="302"/>
      <c r="B1011" s="305"/>
      <c r="C1011" s="306" t="s">
        <v>1298</v>
      </c>
      <c r="D1011" s="307"/>
      <c r="E1011" s="308">
        <v>1</v>
      </c>
      <c r="F1011" s="309"/>
      <c r="G1011" s="310"/>
      <c r="H1011" s="311"/>
      <c r="I1011" s="303"/>
      <c r="J1011" s="312"/>
      <c r="K1011" s="303"/>
      <c r="M1011" s="304" t="s">
        <v>1298</v>
      </c>
      <c r="O1011" s="293"/>
    </row>
    <row r="1012" spans="1:80" x14ac:dyDescent="0.2">
      <c r="A1012" s="294">
        <v>270</v>
      </c>
      <c r="B1012" s="295" t="s">
        <v>1299</v>
      </c>
      <c r="C1012" s="296" t="s">
        <v>1300</v>
      </c>
      <c r="D1012" s="297" t="s">
        <v>1282</v>
      </c>
      <c r="E1012" s="298">
        <v>1</v>
      </c>
      <c r="F1012" s="298">
        <v>0</v>
      </c>
      <c r="G1012" s="299">
        <f>E1012*F1012</f>
        <v>0</v>
      </c>
      <c r="H1012" s="300">
        <v>0</v>
      </c>
      <c r="I1012" s="301">
        <f>E1012*H1012</f>
        <v>0</v>
      </c>
      <c r="J1012" s="300"/>
      <c r="K1012" s="301">
        <f>E1012*J1012</f>
        <v>0</v>
      </c>
      <c r="O1012" s="293">
        <v>2</v>
      </c>
      <c r="AA1012" s="262">
        <v>12</v>
      </c>
      <c r="AB1012" s="262">
        <v>0</v>
      </c>
      <c r="AC1012" s="262">
        <v>572</v>
      </c>
      <c r="AZ1012" s="262">
        <v>2</v>
      </c>
      <c r="BA1012" s="262">
        <f>IF(AZ1012=1,G1012,0)</f>
        <v>0</v>
      </c>
      <c r="BB1012" s="262">
        <f>IF(AZ1012=2,G1012,0)</f>
        <v>0</v>
      </c>
      <c r="BC1012" s="262">
        <f>IF(AZ1012=3,G1012,0)</f>
        <v>0</v>
      </c>
      <c r="BD1012" s="262">
        <f>IF(AZ1012=4,G1012,0)</f>
        <v>0</v>
      </c>
      <c r="BE1012" s="262">
        <f>IF(AZ1012=5,G1012,0)</f>
        <v>0</v>
      </c>
      <c r="CA1012" s="293">
        <v>12</v>
      </c>
      <c r="CB1012" s="293">
        <v>0</v>
      </c>
    </row>
    <row r="1013" spans="1:80" x14ac:dyDescent="0.2">
      <c r="A1013" s="302"/>
      <c r="B1013" s="305"/>
      <c r="C1013" s="306" t="s">
        <v>1301</v>
      </c>
      <c r="D1013" s="307"/>
      <c r="E1013" s="308">
        <v>1</v>
      </c>
      <c r="F1013" s="309"/>
      <c r="G1013" s="310"/>
      <c r="H1013" s="311"/>
      <c r="I1013" s="303"/>
      <c r="J1013" s="312"/>
      <c r="K1013" s="303"/>
      <c r="M1013" s="304" t="s">
        <v>1301</v>
      </c>
      <c r="O1013" s="293"/>
    </row>
    <row r="1014" spans="1:80" x14ac:dyDescent="0.2">
      <c r="A1014" s="294">
        <v>271</v>
      </c>
      <c r="B1014" s="295" t="s">
        <v>1302</v>
      </c>
      <c r="C1014" s="296" t="s">
        <v>1303</v>
      </c>
      <c r="D1014" s="297" t="s">
        <v>1282</v>
      </c>
      <c r="E1014" s="298">
        <v>1</v>
      </c>
      <c r="F1014" s="298">
        <v>0</v>
      </c>
      <c r="G1014" s="299">
        <f>E1014*F1014</f>
        <v>0</v>
      </c>
      <c r="H1014" s="300">
        <v>0</v>
      </c>
      <c r="I1014" s="301">
        <f>E1014*H1014</f>
        <v>0</v>
      </c>
      <c r="J1014" s="300"/>
      <c r="K1014" s="301">
        <f>E1014*J1014</f>
        <v>0</v>
      </c>
      <c r="O1014" s="293">
        <v>2</v>
      </c>
      <c r="AA1014" s="262">
        <v>12</v>
      </c>
      <c r="AB1014" s="262">
        <v>0</v>
      </c>
      <c r="AC1014" s="262">
        <v>420</v>
      </c>
      <c r="AZ1014" s="262">
        <v>2</v>
      </c>
      <c r="BA1014" s="262">
        <f>IF(AZ1014=1,G1014,0)</f>
        <v>0</v>
      </c>
      <c r="BB1014" s="262">
        <f>IF(AZ1014=2,G1014,0)</f>
        <v>0</v>
      </c>
      <c r="BC1014" s="262">
        <f>IF(AZ1014=3,G1014,0)</f>
        <v>0</v>
      </c>
      <c r="BD1014" s="262">
        <f>IF(AZ1014=4,G1014,0)</f>
        <v>0</v>
      </c>
      <c r="BE1014" s="262">
        <f>IF(AZ1014=5,G1014,0)</f>
        <v>0</v>
      </c>
      <c r="CA1014" s="293">
        <v>12</v>
      </c>
      <c r="CB1014" s="293">
        <v>0</v>
      </c>
    </row>
    <row r="1015" spans="1:80" x14ac:dyDescent="0.2">
      <c r="A1015" s="294">
        <v>272</v>
      </c>
      <c r="B1015" s="295" t="s">
        <v>1304</v>
      </c>
      <c r="C1015" s="296" t="s">
        <v>1305</v>
      </c>
      <c r="D1015" s="297" t="s">
        <v>5</v>
      </c>
      <c r="E1015" s="298"/>
      <c r="F1015" s="298">
        <v>0</v>
      </c>
      <c r="G1015" s="299">
        <f>E1015*F1015</f>
        <v>0</v>
      </c>
      <c r="H1015" s="300">
        <v>0</v>
      </c>
      <c r="I1015" s="301">
        <f>E1015*H1015</f>
        <v>0</v>
      </c>
      <c r="J1015" s="300"/>
      <c r="K1015" s="301">
        <f>E1015*J1015</f>
        <v>0</v>
      </c>
      <c r="O1015" s="293">
        <v>2</v>
      </c>
      <c r="AA1015" s="262">
        <v>7</v>
      </c>
      <c r="AB1015" s="262">
        <v>1002</v>
      </c>
      <c r="AC1015" s="262">
        <v>5</v>
      </c>
      <c r="AZ1015" s="262">
        <v>2</v>
      </c>
      <c r="BA1015" s="262">
        <f>IF(AZ1015=1,G1015,0)</f>
        <v>0</v>
      </c>
      <c r="BB1015" s="262">
        <f>IF(AZ1015=2,G1015,0)</f>
        <v>0</v>
      </c>
      <c r="BC1015" s="262">
        <f>IF(AZ1015=3,G1015,0)</f>
        <v>0</v>
      </c>
      <c r="BD1015" s="262">
        <f>IF(AZ1015=4,G1015,0)</f>
        <v>0</v>
      </c>
      <c r="BE1015" s="262">
        <f>IF(AZ1015=5,G1015,0)</f>
        <v>0</v>
      </c>
      <c r="CA1015" s="293">
        <v>7</v>
      </c>
      <c r="CB1015" s="293">
        <v>1002</v>
      </c>
    </row>
    <row r="1016" spans="1:80" x14ac:dyDescent="0.2">
      <c r="A1016" s="313"/>
      <c r="B1016" s="314" t="s">
        <v>94</v>
      </c>
      <c r="C1016" s="315" t="s">
        <v>1140</v>
      </c>
      <c r="D1016" s="316"/>
      <c r="E1016" s="317"/>
      <c r="F1016" s="318"/>
      <c r="G1016" s="319">
        <f>SUM(G838:G1015)</f>
        <v>0</v>
      </c>
      <c r="H1016" s="320"/>
      <c r="I1016" s="321">
        <f>SUM(I838:I1015)</f>
        <v>0.51550999999999991</v>
      </c>
      <c r="J1016" s="320"/>
      <c r="K1016" s="321">
        <f>SUM(K838:K1015)</f>
        <v>0</v>
      </c>
      <c r="O1016" s="293">
        <v>4</v>
      </c>
      <c r="BA1016" s="322">
        <f>SUM(BA838:BA1015)</f>
        <v>0</v>
      </c>
      <c r="BB1016" s="322">
        <f>SUM(BB838:BB1015)</f>
        <v>0</v>
      </c>
      <c r="BC1016" s="322">
        <f>SUM(BC838:BC1015)</f>
        <v>0</v>
      </c>
      <c r="BD1016" s="322">
        <f>SUM(BD838:BD1015)</f>
        <v>0</v>
      </c>
      <c r="BE1016" s="322">
        <f>SUM(BE838:BE1015)</f>
        <v>0</v>
      </c>
    </row>
    <row r="1017" spans="1:80" x14ac:dyDescent="0.2">
      <c r="A1017" s="283" t="s">
        <v>90</v>
      </c>
      <c r="B1017" s="284" t="s">
        <v>1306</v>
      </c>
      <c r="C1017" s="285" t="s">
        <v>1307</v>
      </c>
      <c r="D1017" s="286"/>
      <c r="E1017" s="287"/>
      <c r="F1017" s="287"/>
      <c r="G1017" s="288"/>
      <c r="H1017" s="289"/>
      <c r="I1017" s="290"/>
      <c r="J1017" s="291"/>
      <c r="K1017" s="292"/>
      <c r="O1017" s="293">
        <v>1</v>
      </c>
    </row>
    <row r="1018" spans="1:80" x14ac:dyDescent="0.2">
      <c r="A1018" s="294">
        <v>273</v>
      </c>
      <c r="B1018" s="295" t="s">
        <v>1309</v>
      </c>
      <c r="C1018" s="296" t="s">
        <v>1310</v>
      </c>
      <c r="D1018" s="297" t="s">
        <v>181</v>
      </c>
      <c r="E1018" s="298">
        <v>22.8</v>
      </c>
      <c r="F1018" s="298">
        <v>0</v>
      </c>
      <c r="G1018" s="299">
        <f>E1018*F1018</f>
        <v>0</v>
      </c>
      <c r="H1018" s="300">
        <v>0</v>
      </c>
      <c r="I1018" s="301">
        <f>E1018*H1018</f>
        <v>0</v>
      </c>
      <c r="J1018" s="300"/>
      <c r="K1018" s="301">
        <f>E1018*J1018</f>
        <v>0</v>
      </c>
      <c r="O1018" s="293">
        <v>2</v>
      </c>
      <c r="AA1018" s="262">
        <v>12</v>
      </c>
      <c r="AB1018" s="262">
        <v>0</v>
      </c>
      <c r="AC1018" s="262">
        <v>573</v>
      </c>
      <c r="AZ1018" s="262">
        <v>2</v>
      </c>
      <c r="BA1018" s="262">
        <f>IF(AZ1018=1,G1018,0)</f>
        <v>0</v>
      </c>
      <c r="BB1018" s="262">
        <f>IF(AZ1018=2,G1018,0)</f>
        <v>0</v>
      </c>
      <c r="BC1018" s="262">
        <f>IF(AZ1018=3,G1018,0)</f>
        <v>0</v>
      </c>
      <c r="BD1018" s="262">
        <f>IF(AZ1018=4,G1018,0)</f>
        <v>0</v>
      </c>
      <c r="BE1018" s="262">
        <f>IF(AZ1018=5,G1018,0)</f>
        <v>0</v>
      </c>
      <c r="CA1018" s="293">
        <v>12</v>
      </c>
      <c r="CB1018" s="293">
        <v>0</v>
      </c>
    </row>
    <row r="1019" spans="1:80" x14ac:dyDescent="0.2">
      <c r="A1019" s="302"/>
      <c r="B1019" s="305"/>
      <c r="C1019" s="306" t="s">
        <v>1311</v>
      </c>
      <c r="D1019" s="307"/>
      <c r="E1019" s="308">
        <v>22.8</v>
      </c>
      <c r="F1019" s="309"/>
      <c r="G1019" s="310"/>
      <c r="H1019" s="311"/>
      <c r="I1019" s="303"/>
      <c r="J1019" s="312"/>
      <c r="K1019" s="303"/>
      <c r="M1019" s="304" t="s">
        <v>1311</v>
      </c>
      <c r="O1019" s="293"/>
    </row>
    <row r="1020" spans="1:80" x14ac:dyDescent="0.2">
      <c r="A1020" s="294">
        <v>274</v>
      </c>
      <c r="B1020" s="295" t="s">
        <v>1312</v>
      </c>
      <c r="C1020" s="296" t="s">
        <v>1313</v>
      </c>
      <c r="D1020" s="297" t="s">
        <v>181</v>
      </c>
      <c r="E1020" s="298">
        <v>15.3</v>
      </c>
      <c r="F1020" s="298">
        <v>0</v>
      </c>
      <c r="G1020" s="299">
        <f>E1020*F1020</f>
        <v>0</v>
      </c>
      <c r="H1020" s="300">
        <v>0</v>
      </c>
      <c r="I1020" s="301">
        <f>E1020*H1020</f>
        <v>0</v>
      </c>
      <c r="J1020" s="300"/>
      <c r="K1020" s="301">
        <f>E1020*J1020</f>
        <v>0</v>
      </c>
      <c r="O1020" s="293">
        <v>2</v>
      </c>
      <c r="AA1020" s="262">
        <v>12</v>
      </c>
      <c r="AB1020" s="262">
        <v>0</v>
      </c>
      <c r="AC1020" s="262">
        <v>574</v>
      </c>
      <c r="AZ1020" s="262">
        <v>2</v>
      </c>
      <c r="BA1020" s="262">
        <f>IF(AZ1020=1,G1020,0)</f>
        <v>0</v>
      </c>
      <c r="BB1020" s="262">
        <f>IF(AZ1020=2,G1020,0)</f>
        <v>0</v>
      </c>
      <c r="BC1020" s="262">
        <f>IF(AZ1020=3,G1020,0)</f>
        <v>0</v>
      </c>
      <c r="BD1020" s="262">
        <f>IF(AZ1020=4,G1020,0)</f>
        <v>0</v>
      </c>
      <c r="BE1020" s="262">
        <f>IF(AZ1020=5,G1020,0)</f>
        <v>0</v>
      </c>
      <c r="CA1020" s="293">
        <v>12</v>
      </c>
      <c r="CB1020" s="293">
        <v>0</v>
      </c>
    </row>
    <row r="1021" spans="1:80" x14ac:dyDescent="0.2">
      <c r="A1021" s="302"/>
      <c r="B1021" s="305"/>
      <c r="C1021" s="306" t="s">
        <v>1314</v>
      </c>
      <c r="D1021" s="307"/>
      <c r="E1021" s="308">
        <v>9.8000000000000007</v>
      </c>
      <c r="F1021" s="309"/>
      <c r="G1021" s="310"/>
      <c r="H1021" s="311"/>
      <c r="I1021" s="303"/>
      <c r="J1021" s="312"/>
      <c r="K1021" s="303"/>
      <c r="M1021" s="304" t="s">
        <v>1314</v>
      </c>
      <c r="O1021" s="293"/>
    </row>
    <row r="1022" spans="1:80" x14ac:dyDescent="0.2">
      <c r="A1022" s="302"/>
      <c r="B1022" s="305"/>
      <c r="C1022" s="306" t="s">
        <v>1315</v>
      </c>
      <c r="D1022" s="307"/>
      <c r="E1022" s="308">
        <v>5.5</v>
      </c>
      <c r="F1022" s="309"/>
      <c r="G1022" s="310"/>
      <c r="H1022" s="311"/>
      <c r="I1022" s="303"/>
      <c r="J1022" s="312"/>
      <c r="K1022" s="303"/>
      <c r="M1022" s="304" t="s">
        <v>1315</v>
      </c>
      <c r="O1022" s="293"/>
    </row>
    <row r="1023" spans="1:80" x14ac:dyDescent="0.2">
      <c r="A1023" s="294">
        <v>275</v>
      </c>
      <c r="B1023" s="295" t="s">
        <v>1316</v>
      </c>
      <c r="C1023" s="296" t="s">
        <v>1317</v>
      </c>
      <c r="D1023" s="297" t="s">
        <v>211</v>
      </c>
      <c r="E1023" s="298">
        <v>2</v>
      </c>
      <c r="F1023" s="298">
        <v>0</v>
      </c>
      <c r="G1023" s="299">
        <f>E1023*F1023</f>
        <v>0</v>
      </c>
      <c r="H1023" s="300">
        <v>0</v>
      </c>
      <c r="I1023" s="301">
        <f>E1023*H1023</f>
        <v>0</v>
      </c>
      <c r="J1023" s="300"/>
      <c r="K1023" s="301">
        <f>E1023*J1023</f>
        <v>0</v>
      </c>
      <c r="O1023" s="293">
        <v>2</v>
      </c>
      <c r="AA1023" s="262">
        <v>12</v>
      </c>
      <c r="AB1023" s="262">
        <v>0</v>
      </c>
      <c r="AC1023" s="262">
        <v>575</v>
      </c>
      <c r="AZ1023" s="262">
        <v>2</v>
      </c>
      <c r="BA1023" s="262">
        <f>IF(AZ1023=1,G1023,0)</f>
        <v>0</v>
      </c>
      <c r="BB1023" s="262">
        <f>IF(AZ1023=2,G1023,0)</f>
        <v>0</v>
      </c>
      <c r="BC1023" s="262">
        <f>IF(AZ1023=3,G1023,0)</f>
        <v>0</v>
      </c>
      <c r="BD1023" s="262">
        <f>IF(AZ1023=4,G1023,0)</f>
        <v>0</v>
      </c>
      <c r="BE1023" s="262">
        <f>IF(AZ1023=5,G1023,0)</f>
        <v>0</v>
      </c>
      <c r="CA1023" s="293">
        <v>12</v>
      </c>
      <c r="CB1023" s="293">
        <v>0</v>
      </c>
    </row>
    <row r="1024" spans="1:80" x14ac:dyDescent="0.2">
      <c r="A1024" s="302"/>
      <c r="B1024" s="305"/>
      <c r="C1024" s="306" t="s">
        <v>1318</v>
      </c>
      <c r="D1024" s="307"/>
      <c r="E1024" s="308">
        <v>1</v>
      </c>
      <c r="F1024" s="309"/>
      <c r="G1024" s="310"/>
      <c r="H1024" s="311"/>
      <c r="I1024" s="303"/>
      <c r="J1024" s="312"/>
      <c r="K1024" s="303"/>
      <c r="M1024" s="304" t="s">
        <v>1318</v>
      </c>
      <c r="O1024" s="293"/>
    </row>
    <row r="1025" spans="1:80" x14ac:dyDescent="0.2">
      <c r="A1025" s="302"/>
      <c r="B1025" s="305"/>
      <c r="C1025" s="306" t="s">
        <v>1319</v>
      </c>
      <c r="D1025" s="307"/>
      <c r="E1025" s="308">
        <v>1</v>
      </c>
      <c r="F1025" s="309"/>
      <c r="G1025" s="310"/>
      <c r="H1025" s="311"/>
      <c r="I1025" s="303"/>
      <c r="J1025" s="312"/>
      <c r="K1025" s="303"/>
      <c r="M1025" s="304" t="s">
        <v>1319</v>
      </c>
      <c r="O1025" s="293"/>
    </row>
    <row r="1026" spans="1:80" x14ac:dyDescent="0.2">
      <c r="A1026" s="294">
        <v>276</v>
      </c>
      <c r="B1026" s="295" t="s">
        <v>1320</v>
      </c>
      <c r="C1026" s="296" t="s">
        <v>1321</v>
      </c>
      <c r="D1026" s="297" t="s">
        <v>1322</v>
      </c>
      <c r="E1026" s="298">
        <v>928.73800000000006</v>
      </c>
      <c r="F1026" s="298">
        <v>0</v>
      </c>
      <c r="G1026" s="299">
        <f>E1026*F1026</f>
        <v>0</v>
      </c>
      <c r="H1026" s="300">
        <v>1.0499999999999999E-3</v>
      </c>
      <c r="I1026" s="301">
        <f>E1026*H1026</f>
        <v>0.97517489999999996</v>
      </c>
      <c r="J1026" s="300">
        <v>0</v>
      </c>
      <c r="K1026" s="301">
        <f>E1026*J1026</f>
        <v>0</v>
      </c>
      <c r="O1026" s="293">
        <v>2</v>
      </c>
      <c r="AA1026" s="262">
        <v>2</v>
      </c>
      <c r="AB1026" s="262">
        <v>7</v>
      </c>
      <c r="AC1026" s="262">
        <v>7</v>
      </c>
      <c r="AZ1026" s="262">
        <v>2</v>
      </c>
      <c r="BA1026" s="262">
        <f>IF(AZ1026=1,G1026,0)</f>
        <v>0</v>
      </c>
      <c r="BB1026" s="262">
        <f>IF(AZ1026=2,G1026,0)</f>
        <v>0</v>
      </c>
      <c r="BC1026" s="262">
        <f>IF(AZ1026=3,G1026,0)</f>
        <v>0</v>
      </c>
      <c r="BD1026" s="262">
        <f>IF(AZ1026=4,G1026,0)</f>
        <v>0</v>
      </c>
      <c r="BE1026" s="262">
        <f>IF(AZ1026=5,G1026,0)</f>
        <v>0</v>
      </c>
      <c r="CA1026" s="293">
        <v>2</v>
      </c>
      <c r="CB1026" s="293">
        <v>7</v>
      </c>
    </row>
    <row r="1027" spans="1:80" x14ac:dyDescent="0.2">
      <c r="A1027" s="302"/>
      <c r="B1027" s="305"/>
      <c r="C1027" s="306" t="s">
        <v>1323</v>
      </c>
      <c r="D1027" s="307"/>
      <c r="E1027" s="308">
        <v>131.80799999999999</v>
      </c>
      <c r="F1027" s="309"/>
      <c r="G1027" s="310"/>
      <c r="H1027" s="311"/>
      <c r="I1027" s="303"/>
      <c r="J1027" s="312"/>
      <c r="K1027" s="303"/>
      <c r="M1027" s="304" t="s">
        <v>1323</v>
      </c>
      <c r="O1027" s="293"/>
    </row>
    <row r="1028" spans="1:80" x14ac:dyDescent="0.2">
      <c r="A1028" s="302"/>
      <c r="B1028" s="305"/>
      <c r="C1028" s="306" t="s">
        <v>1324</v>
      </c>
      <c r="D1028" s="307"/>
      <c r="E1028" s="308">
        <v>64.88</v>
      </c>
      <c r="F1028" s="309"/>
      <c r="G1028" s="310"/>
      <c r="H1028" s="311"/>
      <c r="I1028" s="303"/>
      <c r="J1028" s="312"/>
      <c r="K1028" s="303"/>
      <c r="M1028" s="304" t="s">
        <v>1324</v>
      </c>
      <c r="O1028" s="293"/>
    </row>
    <row r="1029" spans="1:80" x14ac:dyDescent="0.2">
      <c r="A1029" s="302"/>
      <c r="B1029" s="305"/>
      <c r="C1029" s="306" t="s">
        <v>1325</v>
      </c>
      <c r="D1029" s="307"/>
      <c r="E1029" s="308">
        <v>61.04</v>
      </c>
      <c r="F1029" s="309"/>
      <c r="G1029" s="310"/>
      <c r="H1029" s="311"/>
      <c r="I1029" s="303"/>
      <c r="J1029" s="312"/>
      <c r="K1029" s="303"/>
      <c r="M1029" s="304" t="s">
        <v>1325</v>
      </c>
      <c r="O1029" s="293"/>
    </row>
    <row r="1030" spans="1:80" x14ac:dyDescent="0.2">
      <c r="A1030" s="302"/>
      <c r="B1030" s="305"/>
      <c r="C1030" s="306" t="s">
        <v>1326</v>
      </c>
      <c r="D1030" s="307"/>
      <c r="E1030" s="308">
        <v>61.04</v>
      </c>
      <c r="F1030" s="309"/>
      <c r="G1030" s="310"/>
      <c r="H1030" s="311"/>
      <c r="I1030" s="303"/>
      <c r="J1030" s="312"/>
      <c r="K1030" s="303"/>
      <c r="M1030" s="304" t="s">
        <v>1326</v>
      </c>
      <c r="O1030" s="293"/>
    </row>
    <row r="1031" spans="1:80" x14ac:dyDescent="0.2">
      <c r="A1031" s="302"/>
      <c r="B1031" s="305"/>
      <c r="C1031" s="306" t="s">
        <v>1327</v>
      </c>
      <c r="D1031" s="307"/>
      <c r="E1031" s="308">
        <v>103.55</v>
      </c>
      <c r="F1031" s="309"/>
      <c r="G1031" s="310"/>
      <c r="H1031" s="311"/>
      <c r="I1031" s="303"/>
      <c r="J1031" s="312"/>
      <c r="K1031" s="303"/>
      <c r="M1031" s="304" t="s">
        <v>1327</v>
      </c>
      <c r="O1031" s="293"/>
    </row>
    <row r="1032" spans="1:80" x14ac:dyDescent="0.2">
      <c r="A1032" s="302"/>
      <c r="B1032" s="305"/>
      <c r="C1032" s="306" t="s">
        <v>1328</v>
      </c>
      <c r="D1032" s="307"/>
      <c r="E1032" s="308">
        <v>146.06</v>
      </c>
      <c r="F1032" s="309"/>
      <c r="G1032" s="310"/>
      <c r="H1032" s="311"/>
      <c r="I1032" s="303"/>
      <c r="J1032" s="312"/>
      <c r="K1032" s="303"/>
      <c r="M1032" s="304" t="s">
        <v>1328</v>
      </c>
      <c r="O1032" s="293"/>
    </row>
    <row r="1033" spans="1:80" ht="22.5" x14ac:dyDescent="0.2">
      <c r="A1033" s="302"/>
      <c r="B1033" s="305"/>
      <c r="C1033" s="306" t="s">
        <v>1329</v>
      </c>
      <c r="D1033" s="307"/>
      <c r="E1033" s="308">
        <v>360.36</v>
      </c>
      <c r="F1033" s="309"/>
      <c r="G1033" s="310"/>
      <c r="H1033" s="311"/>
      <c r="I1033" s="303"/>
      <c r="J1033" s="312"/>
      <c r="K1033" s="303"/>
      <c r="M1033" s="304" t="s">
        <v>1329</v>
      </c>
      <c r="O1033" s="293"/>
    </row>
    <row r="1034" spans="1:80" x14ac:dyDescent="0.2">
      <c r="A1034" s="294">
        <v>277</v>
      </c>
      <c r="B1034" s="295" t="s">
        <v>1330</v>
      </c>
      <c r="C1034" s="296" t="s">
        <v>1331</v>
      </c>
      <c r="D1034" s="297" t="s">
        <v>5</v>
      </c>
      <c r="E1034" s="298"/>
      <c r="F1034" s="298">
        <v>0</v>
      </c>
      <c r="G1034" s="299">
        <f>E1034*F1034</f>
        <v>0</v>
      </c>
      <c r="H1034" s="300">
        <v>0</v>
      </c>
      <c r="I1034" s="301">
        <f>E1034*H1034</f>
        <v>0</v>
      </c>
      <c r="J1034" s="300"/>
      <c r="K1034" s="301">
        <f>E1034*J1034</f>
        <v>0</v>
      </c>
      <c r="O1034" s="293">
        <v>2</v>
      </c>
      <c r="AA1034" s="262">
        <v>7</v>
      </c>
      <c r="AB1034" s="262">
        <v>1002</v>
      </c>
      <c r="AC1034" s="262">
        <v>5</v>
      </c>
      <c r="AZ1034" s="262">
        <v>2</v>
      </c>
      <c r="BA1034" s="262">
        <f>IF(AZ1034=1,G1034,0)</f>
        <v>0</v>
      </c>
      <c r="BB1034" s="262">
        <f>IF(AZ1034=2,G1034,0)</f>
        <v>0</v>
      </c>
      <c r="BC1034" s="262">
        <f>IF(AZ1034=3,G1034,0)</f>
        <v>0</v>
      </c>
      <c r="BD1034" s="262">
        <f>IF(AZ1034=4,G1034,0)</f>
        <v>0</v>
      </c>
      <c r="BE1034" s="262">
        <f>IF(AZ1034=5,G1034,0)</f>
        <v>0</v>
      </c>
      <c r="CA1034" s="293">
        <v>7</v>
      </c>
      <c r="CB1034" s="293">
        <v>1002</v>
      </c>
    </row>
    <row r="1035" spans="1:80" x14ac:dyDescent="0.2">
      <c r="A1035" s="313"/>
      <c r="B1035" s="314" t="s">
        <v>94</v>
      </c>
      <c r="C1035" s="315" t="s">
        <v>1308</v>
      </c>
      <c r="D1035" s="316"/>
      <c r="E1035" s="317"/>
      <c r="F1035" s="318"/>
      <c r="G1035" s="319">
        <f>SUM(G1017:G1034)</f>
        <v>0</v>
      </c>
      <c r="H1035" s="320"/>
      <c r="I1035" s="321">
        <f>SUM(I1017:I1034)</f>
        <v>0.97517489999999996</v>
      </c>
      <c r="J1035" s="320"/>
      <c r="K1035" s="321">
        <f>SUM(K1017:K1034)</f>
        <v>0</v>
      </c>
      <c r="O1035" s="293">
        <v>4</v>
      </c>
      <c r="BA1035" s="322">
        <f>SUM(BA1017:BA1034)</f>
        <v>0</v>
      </c>
      <c r="BB1035" s="322">
        <f>SUM(BB1017:BB1034)</f>
        <v>0</v>
      </c>
      <c r="BC1035" s="322">
        <f>SUM(BC1017:BC1034)</f>
        <v>0</v>
      </c>
      <c r="BD1035" s="322">
        <f>SUM(BD1017:BD1034)</f>
        <v>0</v>
      </c>
      <c r="BE1035" s="322">
        <f>SUM(BE1017:BE1034)</f>
        <v>0</v>
      </c>
    </row>
    <row r="1036" spans="1:80" x14ac:dyDescent="0.2">
      <c r="A1036" s="283" t="s">
        <v>90</v>
      </c>
      <c r="B1036" s="284" t="s">
        <v>1332</v>
      </c>
      <c r="C1036" s="285" t="s">
        <v>1333</v>
      </c>
      <c r="D1036" s="286"/>
      <c r="E1036" s="287"/>
      <c r="F1036" s="287"/>
      <c r="G1036" s="288"/>
      <c r="H1036" s="289"/>
      <c r="I1036" s="290"/>
      <c r="J1036" s="291"/>
      <c r="K1036" s="292"/>
      <c r="O1036" s="293">
        <v>1</v>
      </c>
    </row>
    <row r="1037" spans="1:80" ht="22.5" x14ac:dyDescent="0.2">
      <c r="A1037" s="294">
        <v>278</v>
      </c>
      <c r="B1037" s="295" t="s">
        <v>1335</v>
      </c>
      <c r="C1037" s="296" t="s">
        <v>1336</v>
      </c>
      <c r="D1037" s="297" t="s">
        <v>106</v>
      </c>
      <c r="E1037" s="298">
        <v>197.5</v>
      </c>
      <c r="F1037" s="298">
        <v>0</v>
      </c>
      <c r="G1037" s="299">
        <f>E1037*F1037</f>
        <v>0</v>
      </c>
      <c r="H1037" s="300">
        <v>2.5200000000000001E-3</v>
      </c>
      <c r="I1037" s="301">
        <f>E1037*H1037</f>
        <v>0.49770000000000003</v>
      </c>
      <c r="J1037" s="300">
        <v>0</v>
      </c>
      <c r="K1037" s="301">
        <f>E1037*J1037</f>
        <v>0</v>
      </c>
      <c r="O1037" s="293">
        <v>2</v>
      </c>
      <c r="AA1037" s="262">
        <v>1</v>
      </c>
      <c r="AB1037" s="262">
        <v>7</v>
      </c>
      <c r="AC1037" s="262">
        <v>7</v>
      </c>
      <c r="AZ1037" s="262">
        <v>2</v>
      </c>
      <c r="BA1037" s="262">
        <f>IF(AZ1037=1,G1037,0)</f>
        <v>0</v>
      </c>
      <c r="BB1037" s="262">
        <f>IF(AZ1037=2,G1037,0)</f>
        <v>0</v>
      </c>
      <c r="BC1037" s="262">
        <f>IF(AZ1037=3,G1037,0)</f>
        <v>0</v>
      </c>
      <c r="BD1037" s="262">
        <f>IF(AZ1037=4,G1037,0)</f>
        <v>0</v>
      </c>
      <c r="BE1037" s="262">
        <f>IF(AZ1037=5,G1037,0)</f>
        <v>0</v>
      </c>
      <c r="CA1037" s="293">
        <v>1</v>
      </c>
      <c r="CB1037" s="293">
        <v>7</v>
      </c>
    </row>
    <row r="1038" spans="1:80" x14ac:dyDescent="0.2">
      <c r="A1038" s="302"/>
      <c r="B1038" s="305"/>
      <c r="C1038" s="306" t="s">
        <v>1337</v>
      </c>
      <c r="D1038" s="307"/>
      <c r="E1038" s="308">
        <v>40.1</v>
      </c>
      <c r="F1038" s="309"/>
      <c r="G1038" s="310"/>
      <c r="H1038" s="311"/>
      <c r="I1038" s="303"/>
      <c r="J1038" s="312"/>
      <c r="K1038" s="303"/>
      <c r="M1038" s="304" t="s">
        <v>1337</v>
      </c>
      <c r="O1038" s="293"/>
    </row>
    <row r="1039" spans="1:80" x14ac:dyDescent="0.2">
      <c r="A1039" s="302"/>
      <c r="B1039" s="305"/>
      <c r="C1039" s="306" t="s">
        <v>1338</v>
      </c>
      <c r="D1039" s="307"/>
      <c r="E1039" s="308">
        <v>24.8</v>
      </c>
      <c r="F1039" s="309"/>
      <c r="G1039" s="310"/>
      <c r="H1039" s="311"/>
      <c r="I1039" s="303"/>
      <c r="J1039" s="312"/>
      <c r="K1039" s="303"/>
      <c r="M1039" s="304" t="s">
        <v>1338</v>
      </c>
      <c r="O1039" s="293"/>
    </row>
    <row r="1040" spans="1:80" x14ac:dyDescent="0.2">
      <c r="A1040" s="302"/>
      <c r="B1040" s="305"/>
      <c r="C1040" s="306" t="s">
        <v>1339</v>
      </c>
      <c r="D1040" s="307"/>
      <c r="E1040" s="308">
        <v>21.8</v>
      </c>
      <c r="F1040" s="309"/>
      <c r="G1040" s="310"/>
      <c r="H1040" s="311"/>
      <c r="I1040" s="303"/>
      <c r="J1040" s="312"/>
      <c r="K1040" s="303"/>
      <c r="M1040" s="304" t="s">
        <v>1339</v>
      </c>
      <c r="O1040" s="293"/>
    </row>
    <row r="1041" spans="1:80" x14ac:dyDescent="0.2">
      <c r="A1041" s="302"/>
      <c r="B1041" s="305"/>
      <c r="C1041" s="306" t="s">
        <v>1340</v>
      </c>
      <c r="D1041" s="307"/>
      <c r="E1041" s="308">
        <v>14.4</v>
      </c>
      <c r="F1041" s="309"/>
      <c r="G1041" s="310"/>
      <c r="H1041" s="311"/>
      <c r="I1041" s="303"/>
      <c r="J1041" s="312"/>
      <c r="K1041" s="303"/>
      <c r="M1041" s="304" t="s">
        <v>1340</v>
      </c>
      <c r="O1041" s="293"/>
    </row>
    <row r="1042" spans="1:80" x14ac:dyDescent="0.2">
      <c r="A1042" s="302"/>
      <c r="B1042" s="305"/>
      <c r="C1042" s="306" t="s">
        <v>1341</v>
      </c>
      <c r="D1042" s="307"/>
      <c r="E1042" s="308">
        <v>19.2</v>
      </c>
      <c r="F1042" s="309"/>
      <c r="G1042" s="310"/>
      <c r="H1042" s="311"/>
      <c r="I1042" s="303"/>
      <c r="J1042" s="312"/>
      <c r="K1042" s="303"/>
      <c r="M1042" s="304" t="s">
        <v>1341</v>
      </c>
      <c r="O1042" s="293"/>
    </row>
    <row r="1043" spans="1:80" x14ac:dyDescent="0.2">
      <c r="A1043" s="302"/>
      <c r="B1043" s="305"/>
      <c r="C1043" s="306" t="s">
        <v>1342</v>
      </c>
      <c r="D1043" s="307"/>
      <c r="E1043" s="308">
        <v>17.899999999999999</v>
      </c>
      <c r="F1043" s="309"/>
      <c r="G1043" s="310"/>
      <c r="H1043" s="311"/>
      <c r="I1043" s="303"/>
      <c r="J1043" s="312"/>
      <c r="K1043" s="303"/>
      <c r="M1043" s="304" t="s">
        <v>1342</v>
      </c>
      <c r="O1043" s="293"/>
    </row>
    <row r="1044" spans="1:80" x14ac:dyDescent="0.2">
      <c r="A1044" s="302"/>
      <c r="B1044" s="305"/>
      <c r="C1044" s="306" t="s">
        <v>1343</v>
      </c>
      <c r="D1044" s="307"/>
      <c r="E1044" s="308">
        <v>15.8</v>
      </c>
      <c r="F1044" s="309"/>
      <c r="G1044" s="310"/>
      <c r="H1044" s="311"/>
      <c r="I1044" s="303"/>
      <c r="J1044" s="312"/>
      <c r="K1044" s="303"/>
      <c r="M1044" s="304" t="s">
        <v>1343</v>
      </c>
      <c r="O1044" s="293"/>
    </row>
    <row r="1045" spans="1:80" x14ac:dyDescent="0.2">
      <c r="A1045" s="302"/>
      <c r="B1045" s="305"/>
      <c r="C1045" s="306" t="s">
        <v>1344</v>
      </c>
      <c r="D1045" s="307"/>
      <c r="E1045" s="308">
        <v>1.6</v>
      </c>
      <c r="F1045" s="309"/>
      <c r="G1045" s="310"/>
      <c r="H1045" s="311"/>
      <c r="I1045" s="303"/>
      <c r="J1045" s="312"/>
      <c r="K1045" s="303"/>
      <c r="M1045" s="304" t="s">
        <v>1344</v>
      </c>
      <c r="O1045" s="293"/>
    </row>
    <row r="1046" spans="1:80" x14ac:dyDescent="0.2">
      <c r="A1046" s="302"/>
      <c r="B1046" s="305"/>
      <c r="C1046" s="306" t="s">
        <v>1345</v>
      </c>
      <c r="D1046" s="307"/>
      <c r="E1046" s="308">
        <v>15.8</v>
      </c>
      <c r="F1046" s="309"/>
      <c r="G1046" s="310"/>
      <c r="H1046" s="311"/>
      <c r="I1046" s="303"/>
      <c r="J1046" s="312"/>
      <c r="K1046" s="303"/>
      <c r="M1046" s="304" t="s">
        <v>1345</v>
      </c>
      <c r="O1046" s="293"/>
    </row>
    <row r="1047" spans="1:80" x14ac:dyDescent="0.2">
      <c r="A1047" s="302"/>
      <c r="B1047" s="305"/>
      <c r="C1047" s="306" t="s">
        <v>1346</v>
      </c>
      <c r="D1047" s="307"/>
      <c r="E1047" s="308">
        <v>15.1</v>
      </c>
      <c r="F1047" s="309"/>
      <c r="G1047" s="310"/>
      <c r="H1047" s="311"/>
      <c r="I1047" s="303"/>
      <c r="J1047" s="312"/>
      <c r="K1047" s="303"/>
      <c r="M1047" s="304" t="s">
        <v>1346</v>
      </c>
      <c r="O1047" s="293"/>
    </row>
    <row r="1048" spans="1:80" x14ac:dyDescent="0.2">
      <c r="A1048" s="302"/>
      <c r="B1048" s="305"/>
      <c r="C1048" s="306" t="s">
        <v>1347</v>
      </c>
      <c r="D1048" s="307"/>
      <c r="E1048" s="308">
        <v>6.5</v>
      </c>
      <c r="F1048" s="309"/>
      <c r="G1048" s="310"/>
      <c r="H1048" s="311"/>
      <c r="I1048" s="303"/>
      <c r="J1048" s="312"/>
      <c r="K1048" s="303"/>
      <c r="M1048" s="304" t="s">
        <v>1347</v>
      </c>
      <c r="O1048" s="293"/>
    </row>
    <row r="1049" spans="1:80" x14ac:dyDescent="0.2">
      <c r="A1049" s="302"/>
      <c r="B1049" s="305"/>
      <c r="C1049" s="306" t="s">
        <v>1348</v>
      </c>
      <c r="D1049" s="307"/>
      <c r="E1049" s="308">
        <v>4.5</v>
      </c>
      <c r="F1049" s="309"/>
      <c r="G1049" s="310"/>
      <c r="H1049" s="311"/>
      <c r="I1049" s="303"/>
      <c r="J1049" s="312"/>
      <c r="K1049" s="303"/>
      <c r="M1049" s="304" t="s">
        <v>1348</v>
      </c>
      <c r="O1049" s="293"/>
    </row>
    <row r="1050" spans="1:80" x14ac:dyDescent="0.2">
      <c r="A1050" s="294">
        <v>279</v>
      </c>
      <c r="B1050" s="295" t="s">
        <v>1349</v>
      </c>
      <c r="C1050" s="296" t="s">
        <v>1350</v>
      </c>
      <c r="D1050" s="297" t="s">
        <v>106</v>
      </c>
      <c r="E1050" s="298">
        <v>207.375</v>
      </c>
      <c r="F1050" s="298">
        <v>0</v>
      </c>
      <c r="G1050" s="299">
        <f>E1050*F1050</f>
        <v>0</v>
      </c>
      <c r="H1050" s="300">
        <v>1.9199999999999998E-2</v>
      </c>
      <c r="I1050" s="301">
        <f>E1050*H1050</f>
        <v>3.9815999999999998</v>
      </c>
      <c r="J1050" s="300"/>
      <c r="K1050" s="301">
        <f>E1050*J1050</f>
        <v>0</v>
      </c>
      <c r="O1050" s="293">
        <v>2</v>
      </c>
      <c r="AA1050" s="262">
        <v>3</v>
      </c>
      <c r="AB1050" s="262">
        <v>7</v>
      </c>
      <c r="AC1050" s="262">
        <v>59764203</v>
      </c>
      <c r="AZ1050" s="262">
        <v>2</v>
      </c>
      <c r="BA1050" s="262">
        <f>IF(AZ1050=1,G1050,0)</f>
        <v>0</v>
      </c>
      <c r="BB1050" s="262">
        <f>IF(AZ1050=2,G1050,0)</f>
        <v>0</v>
      </c>
      <c r="BC1050" s="262">
        <f>IF(AZ1050=3,G1050,0)</f>
        <v>0</v>
      </c>
      <c r="BD1050" s="262">
        <f>IF(AZ1050=4,G1050,0)</f>
        <v>0</v>
      </c>
      <c r="BE1050" s="262">
        <f>IF(AZ1050=5,G1050,0)</f>
        <v>0</v>
      </c>
      <c r="CA1050" s="293">
        <v>3</v>
      </c>
      <c r="CB1050" s="293">
        <v>7</v>
      </c>
    </row>
    <row r="1051" spans="1:80" x14ac:dyDescent="0.2">
      <c r="A1051" s="302"/>
      <c r="B1051" s="305"/>
      <c r="C1051" s="306" t="s">
        <v>1351</v>
      </c>
      <c r="D1051" s="307"/>
      <c r="E1051" s="308">
        <v>207.375</v>
      </c>
      <c r="F1051" s="309"/>
      <c r="G1051" s="310"/>
      <c r="H1051" s="311"/>
      <c r="I1051" s="303"/>
      <c r="J1051" s="312"/>
      <c r="K1051" s="303"/>
      <c r="M1051" s="304" t="s">
        <v>1351</v>
      </c>
      <c r="O1051" s="293"/>
    </row>
    <row r="1052" spans="1:80" x14ac:dyDescent="0.2">
      <c r="A1052" s="294">
        <v>280</v>
      </c>
      <c r="B1052" s="295" t="s">
        <v>1352</v>
      </c>
      <c r="C1052" s="296" t="s">
        <v>1353</v>
      </c>
      <c r="D1052" s="297" t="s">
        <v>5</v>
      </c>
      <c r="E1052" s="298"/>
      <c r="F1052" s="298">
        <v>0</v>
      </c>
      <c r="G1052" s="299">
        <f>E1052*F1052</f>
        <v>0</v>
      </c>
      <c r="H1052" s="300">
        <v>0</v>
      </c>
      <c r="I1052" s="301">
        <f>E1052*H1052</f>
        <v>0</v>
      </c>
      <c r="J1052" s="300"/>
      <c r="K1052" s="301">
        <f>E1052*J1052</f>
        <v>0</v>
      </c>
      <c r="O1052" s="293">
        <v>2</v>
      </c>
      <c r="AA1052" s="262">
        <v>7</v>
      </c>
      <c r="AB1052" s="262">
        <v>1002</v>
      </c>
      <c r="AC1052" s="262">
        <v>5</v>
      </c>
      <c r="AZ1052" s="262">
        <v>2</v>
      </c>
      <c r="BA1052" s="262">
        <f>IF(AZ1052=1,G1052,0)</f>
        <v>0</v>
      </c>
      <c r="BB1052" s="262">
        <f>IF(AZ1052=2,G1052,0)</f>
        <v>0</v>
      </c>
      <c r="BC1052" s="262">
        <f>IF(AZ1052=3,G1052,0)</f>
        <v>0</v>
      </c>
      <c r="BD1052" s="262">
        <f>IF(AZ1052=4,G1052,0)</f>
        <v>0</v>
      </c>
      <c r="BE1052" s="262">
        <f>IF(AZ1052=5,G1052,0)</f>
        <v>0</v>
      </c>
      <c r="CA1052" s="293">
        <v>7</v>
      </c>
      <c r="CB1052" s="293">
        <v>1002</v>
      </c>
    </row>
    <row r="1053" spans="1:80" x14ac:dyDescent="0.2">
      <c r="A1053" s="313"/>
      <c r="B1053" s="314" t="s">
        <v>94</v>
      </c>
      <c r="C1053" s="315" t="s">
        <v>1334</v>
      </c>
      <c r="D1053" s="316"/>
      <c r="E1053" s="317"/>
      <c r="F1053" s="318"/>
      <c r="G1053" s="319">
        <f>SUM(G1036:G1052)</f>
        <v>0</v>
      </c>
      <c r="H1053" s="320"/>
      <c r="I1053" s="321">
        <f>SUM(I1036:I1052)</f>
        <v>4.4793000000000003</v>
      </c>
      <c r="J1053" s="320"/>
      <c r="K1053" s="321">
        <f>SUM(K1036:K1052)</f>
        <v>0</v>
      </c>
      <c r="O1053" s="293">
        <v>4</v>
      </c>
      <c r="BA1053" s="322">
        <f>SUM(BA1036:BA1052)</f>
        <v>0</v>
      </c>
      <c r="BB1053" s="322">
        <f>SUM(BB1036:BB1052)</f>
        <v>0</v>
      </c>
      <c r="BC1053" s="322">
        <f>SUM(BC1036:BC1052)</f>
        <v>0</v>
      </c>
      <c r="BD1053" s="322">
        <f>SUM(BD1036:BD1052)</f>
        <v>0</v>
      </c>
      <c r="BE1053" s="322">
        <f>SUM(BE1036:BE1052)</f>
        <v>0</v>
      </c>
    </row>
    <row r="1054" spans="1:80" x14ac:dyDescent="0.2">
      <c r="A1054" s="283" t="s">
        <v>90</v>
      </c>
      <c r="B1054" s="284" t="s">
        <v>1354</v>
      </c>
      <c r="C1054" s="285" t="s">
        <v>1355</v>
      </c>
      <c r="D1054" s="286"/>
      <c r="E1054" s="287"/>
      <c r="F1054" s="287"/>
      <c r="G1054" s="288"/>
      <c r="H1054" s="289"/>
      <c r="I1054" s="290"/>
      <c r="J1054" s="291"/>
      <c r="K1054" s="292"/>
      <c r="O1054" s="293">
        <v>1</v>
      </c>
    </row>
    <row r="1055" spans="1:80" x14ac:dyDescent="0.2">
      <c r="A1055" s="294">
        <v>281</v>
      </c>
      <c r="B1055" s="295" t="s">
        <v>1357</v>
      </c>
      <c r="C1055" s="296" t="s">
        <v>1358</v>
      </c>
      <c r="D1055" s="297" t="s">
        <v>106</v>
      </c>
      <c r="E1055" s="298">
        <v>26.76</v>
      </c>
      <c r="F1055" s="298">
        <v>0</v>
      </c>
      <c r="G1055" s="299">
        <f>E1055*F1055</f>
        <v>0</v>
      </c>
      <c r="H1055" s="300">
        <v>0</v>
      </c>
      <c r="I1055" s="301">
        <f>E1055*H1055</f>
        <v>0</v>
      </c>
      <c r="J1055" s="300">
        <v>0</v>
      </c>
      <c r="K1055" s="301">
        <f>E1055*J1055</f>
        <v>0</v>
      </c>
      <c r="O1055" s="293">
        <v>2</v>
      </c>
      <c r="AA1055" s="262">
        <v>1</v>
      </c>
      <c r="AB1055" s="262">
        <v>7</v>
      </c>
      <c r="AC1055" s="262">
        <v>7</v>
      </c>
      <c r="AZ1055" s="262">
        <v>2</v>
      </c>
      <c r="BA1055" s="262">
        <f>IF(AZ1055=1,G1055,0)</f>
        <v>0</v>
      </c>
      <c r="BB1055" s="262">
        <f>IF(AZ1055=2,G1055,0)</f>
        <v>0</v>
      </c>
      <c r="BC1055" s="262">
        <f>IF(AZ1055=3,G1055,0)</f>
        <v>0</v>
      </c>
      <c r="BD1055" s="262">
        <f>IF(AZ1055=4,G1055,0)</f>
        <v>0</v>
      </c>
      <c r="BE1055" s="262">
        <f>IF(AZ1055=5,G1055,0)</f>
        <v>0</v>
      </c>
      <c r="CA1055" s="293">
        <v>1</v>
      </c>
      <c r="CB1055" s="293">
        <v>7</v>
      </c>
    </row>
    <row r="1056" spans="1:80" x14ac:dyDescent="0.2">
      <c r="A1056" s="294">
        <v>282</v>
      </c>
      <c r="B1056" s="295" t="s">
        <v>1359</v>
      </c>
      <c r="C1056" s="296" t="s">
        <v>1360</v>
      </c>
      <c r="D1056" s="297" t="s">
        <v>5</v>
      </c>
      <c r="E1056" s="298"/>
      <c r="F1056" s="298">
        <v>0</v>
      </c>
      <c r="G1056" s="299">
        <f>E1056*F1056</f>
        <v>0</v>
      </c>
      <c r="H1056" s="300">
        <v>0</v>
      </c>
      <c r="I1056" s="301">
        <f>E1056*H1056</f>
        <v>0</v>
      </c>
      <c r="J1056" s="300"/>
      <c r="K1056" s="301">
        <f>E1056*J1056</f>
        <v>0</v>
      </c>
      <c r="O1056" s="293">
        <v>2</v>
      </c>
      <c r="AA1056" s="262">
        <v>7</v>
      </c>
      <c r="AB1056" s="262">
        <v>1002</v>
      </c>
      <c r="AC1056" s="262">
        <v>5</v>
      </c>
      <c r="AZ1056" s="262">
        <v>2</v>
      </c>
      <c r="BA1056" s="262">
        <f>IF(AZ1056=1,G1056,0)</f>
        <v>0</v>
      </c>
      <c r="BB1056" s="262">
        <f>IF(AZ1056=2,G1056,0)</f>
        <v>0</v>
      </c>
      <c r="BC1056" s="262">
        <f>IF(AZ1056=3,G1056,0)</f>
        <v>0</v>
      </c>
      <c r="BD1056" s="262">
        <f>IF(AZ1056=4,G1056,0)</f>
        <v>0</v>
      </c>
      <c r="BE1056" s="262">
        <f>IF(AZ1056=5,G1056,0)</f>
        <v>0</v>
      </c>
      <c r="CA1056" s="293">
        <v>7</v>
      </c>
      <c r="CB1056" s="293">
        <v>1002</v>
      </c>
    </row>
    <row r="1057" spans="1:80" x14ac:dyDescent="0.2">
      <c r="A1057" s="313"/>
      <c r="B1057" s="314" t="s">
        <v>94</v>
      </c>
      <c r="C1057" s="315" t="s">
        <v>1356</v>
      </c>
      <c r="D1057" s="316"/>
      <c r="E1057" s="317"/>
      <c r="F1057" s="318"/>
      <c r="G1057" s="319">
        <f>SUM(G1054:G1056)</f>
        <v>0</v>
      </c>
      <c r="H1057" s="320"/>
      <c r="I1057" s="321">
        <f>SUM(I1054:I1056)</f>
        <v>0</v>
      </c>
      <c r="J1057" s="320"/>
      <c r="K1057" s="321">
        <f>SUM(K1054:K1056)</f>
        <v>0</v>
      </c>
      <c r="O1057" s="293">
        <v>4</v>
      </c>
      <c r="BA1057" s="322">
        <f>SUM(BA1054:BA1056)</f>
        <v>0</v>
      </c>
      <c r="BB1057" s="322">
        <f>SUM(BB1054:BB1056)</f>
        <v>0</v>
      </c>
      <c r="BC1057" s="322">
        <f>SUM(BC1054:BC1056)</f>
        <v>0</v>
      </c>
      <c r="BD1057" s="322">
        <f>SUM(BD1054:BD1056)</f>
        <v>0</v>
      </c>
      <c r="BE1057" s="322">
        <f>SUM(BE1054:BE1056)</f>
        <v>0</v>
      </c>
    </row>
    <row r="1058" spans="1:80" x14ac:dyDescent="0.2">
      <c r="A1058" s="283" t="s">
        <v>90</v>
      </c>
      <c r="B1058" s="284" t="s">
        <v>1361</v>
      </c>
      <c r="C1058" s="285" t="s">
        <v>1362</v>
      </c>
      <c r="D1058" s="286"/>
      <c r="E1058" s="287"/>
      <c r="F1058" s="287"/>
      <c r="G1058" s="288"/>
      <c r="H1058" s="289"/>
      <c r="I1058" s="290"/>
      <c r="J1058" s="291"/>
      <c r="K1058" s="292"/>
      <c r="O1058" s="293">
        <v>1</v>
      </c>
    </row>
    <row r="1059" spans="1:80" ht="22.5" x14ac:dyDescent="0.2">
      <c r="A1059" s="294">
        <v>283</v>
      </c>
      <c r="B1059" s="295" t="s">
        <v>1364</v>
      </c>
      <c r="C1059" s="296" t="s">
        <v>1365</v>
      </c>
      <c r="D1059" s="297" t="s">
        <v>106</v>
      </c>
      <c r="E1059" s="298">
        <v>337.3</v>
      </c>
      <c r="F1059" s="298">
        <v>0</v>
      </c>
      <c r="G1059" s="299">
        <f>E1059*F1059</f>
        <v>0</v>
      </c>
      <c r="H1059" s="300">
        <v>8.2000000000000007E-3</v>
      </c>
      <c r="I1059" s="301">
        <f>E1059*H1059</f>
        <v>2.7658600000000004</v>
      </c>
      <c r="J1059" s="300">
        <v>0</v>
      </c>
      <c r="K1059" s="301">
        <f>E1059*J1059</f>
        <v>0</v>
      </c>
      <c r="O1059" s="293">
        <v>2</v>
      </c>
      <c r="AA1059" s="262">
        <v>2</v>
      </c>
      <c r="AB1059" s="262">
        <v>7</v>
      </c>
      <c r="AC1059" s="262">
        <v>7</v>
      </c>
      <c r="AZ1059" s="262">
        <v>2</v>
      </c>
      <c r="BA1059" s="262">
        <f>IF(AZ1059=1,G1059,0)</f>
        <v>0</v>
      </c>
      <c r="BB1059" s="262">
        <f>IF(AZ1059=2,G1059,0)</f>
        <v>0</v>
      </c>
      <c r="BC1059" s="262">
        <f>IF(AZ1059=3,G1059,0)</f>
        <v>0</v>
      </c>
      <c r="BD1059" s="262">
        <f>IF(AZ1059=4,G1059,0)</f>
        <v>0</v>
      </c>
      <c r="BE1059" s="262">
        <f>IF(AZ1059=5,G1059,0)</f>
        <v>0</v>
      </c>
      <c r="CA1059" s="293">
        <v>2</v>
      </c>
      <c r="CB1059" s="293">
        <v>7</v>
      </c>
    </row>
    <row r="1060" spans="1:80" x14ac:dyDescent="0.2">
      <c r="A1060" s="302"/>
      <c r="B1060" s="305"/>
      <c r="C1060" s="306" t="s">
        <v>1366</v>
      </c>
      <c r="D1060" s="307"/>
      <c r="E1060" s="308">
        <v>57.9</v>
      </c>
      <c r="F1060" s="309"/>
      <c r="G1060" s="310"/>
      <c r="H1060" s="311"/>
      <c r="I1060" s="303"/>
      <c r="J1060" s="312"/>
      <c r="K1060" s="303"/>
      <c r="M1060" s="304" t="s">
        <v>1366</v>
      </c>
      <c r="O1060" s="293"/>
    </row>
    <row r="1061" spans="1:80" x14ac:dyDescent="0.2">
      <c r="A1061" s="302"/>
      <c r="B1061" s="305"/>
      <c r="C1061" s="306" t="s">
        <v>1367</v>
      </c>
      <c r="D1061" s="307"/>
      <c r="E1061" s="308">
        <v>56.2</v>
      </c>
      <c r="F1061" s="309"/>
      <c r="G1061" s="310"/>
      <c r="H1061" s="311"/>
      <c r="I1061" s="303"/>
      <c r="J1061" s="312"/>
      <c r="K1061" s="303"/>
      <c r="M1061" s="304" t="s">
        <v>1367</v>
      </c>
      <c r="O1061" s="293"/>
    </row>
    <row r="1062" spans="1:80" x14ac:dyDescent="0.2">
      <c r="A1062" s="302"/>
      <c r="B1062" s="305"/>
      <c r="C1062" s="306" t="s">
        <v>1368</v>
      </c>
      <c r="D1062" s="307"/>
      <c r="E1062" s="308">
        <v>55.3</v>
      </c>
      <c r="F1062" s="309"/>
      <c r="G1062" s="310"/>
      <c r="H1062" s="311"/>
      <c r="I1062" s="303"/>
      <c r="J1062" s="312"/>
      <c r="K1062" s="303"/>
      <c r="M1062" s="304" t="s">
        <v>1368</v>
      </c>
      <c r="O1062" s="293"/>
    </row>
    <row r="1063" spans="1:80" x14ac:dyDescent="0.2">
      <c r="A1063" s="302"/>
      <c r="B1063" s="305"/>
      <c r="C1063" s="306" t="s">
        <v>1369</v>
      </c>
      <c r="D1063" s="307"/>
      <c r="E1063" s="308">
        <v>29.3</v>
      </c>
      <c r="F1063" s="309"/>
      <c r="G1063" s="310"/>
      <c r="H1063" s="311"/>
      <c r="I1063" s="303"/>
      <c r="J1063" s="312"/>
      <c r="K1063" s="303"/>
      <c r="M1063" s="304" t="s">
        <v>1369</v>
      </c>
      <c r="O1063" s="293"/>
    </row>
    <row r="1064" spans="1:80" x14ac:dyDescent="0.2">
      <c r="A1064" s="302"/>
      <c r="B1064" s="305"/>
      <c r="C1064" s="306" t="s">
        <v>1370</v>
      </c>
      <c r="D1064" s="307"/>
      <c r="E1064" s="308">
        <v>26.2</v>
      </c>
      <c r="F1064" s="309"/>
      <c r="G1064" s="310"/>
      <c r="H1064" s="311"/>
      <c r="I1064" s="303"/>
      <c r="J1064" s="312"/>
      <c r="K1064" s="303"/>
      <c r="M1064" s="304" t="s">
        <v>1370</v>
      </c>
      <c r="O1064" s="293"/>
    </row>
    <row r="1065" spans="1:80" x14ac:dyDescent="0.2">
      <c r="A1065" s="302"/>
      <c r="B1065" s="305"/>
      <c r="C1065" s="306" t="s">
        <v>1371</v>
      </c>
      <c r="D1065" s="307"/>
      <c r="E1065" s="308">
        <v>28.6</v>
      </c>
      <c r="F1065" s="309"/>
      <c r="G1065" s="310"/>
      <c r="H1065" s="311"/>
      <c r="I1065" s="303"/>
      <c r="J1065" s="312"/>
      <c r="K1065" s="303"/>
      <c r="M1065" s="304" t="s">
        <v>1371</v>
      </c>
      <c r="O1065" s="293"/>
    </row>
    <row r="1066" spans="1:80" x14ac:dyDescent="0.2">
      <c r="A1066" s="302"/>
      <c r="B1066" s="305"/>
      <c r="C1066" s="306" t="s">
        <v>1372</v>
      </c>
      <c r="D1066" s="307"/>
      <c r="E1066" s="308">
        <v>27.3</v>
      </c>
      <c r="F1066" s="309"/>
      <c r="G1066" s="310"/>
      <c r="H1066" s="311"/>
      <c r="I1066" s="303"/>
      <c r="J1066" s="312"/>
      <c r="K1066" s="303"/>
      <c r="M1066" s="304" t="s">
        <v>1372</v>
      </c>
      <c r="O1066" s="293"/>
    </row>
    <row r="1067" spans="1:80" x14ac:dyDescent="0.2">
      <c r="A1067" s="302"/>
      <c r="B1067" s="305"/>
      <c r="C1067" s="306" t="s">
        <v>1373</v>
      </c>
      <c r="D1067" s="307"/>
      <c r="E1067" s="308">
        <v>56.5</v>
      </c>
      <c r="F1067" s="309"/>
      <c r="G1067" s="310"/>
      <c r="H1067" s="311"/>
      <c r="I1067" s="303"/>
      <c r="J1067" s="312"/>
      <c r="K1067" s="303"/>
      <c r="M1067" s="304" t="s">
        <v>1373</v>
      </c>
      <c r="O1067" s="293"/>
    </row>
    <row r="1068" spans="1:80" x14ac:dyDescent="0.2">
      <c r="A1068" s="313"/>
      <c r="B1068" s="314" t="s">
        <v>94</v>
      </c>
      <c r="C1068" s="315" t="s">
        <v>1363</v>
      </c>
      <c r="D1068" s="316"/>
      <c r="E1068" s="317"/>
      <c r="F1068" s="318"/>
      <c r="G1068" s="319">
        <f>SUM(G1058:G1067)</f>
        <v>0</v>
      </c>
      <c r="H1068" s="320"/>
      <c r="I1068" s="321">
        <f>SUM(I1058:I1067)</f>
        <v>2.7658600000000004</v>
      </c>
      <c r="J1068" s="320"/>
      <c r="K1068" s="321">
        <f>SUM(K1058:K1067)</f>
        <v>0</v>
      </c>
      <c r="O1068" s="293">
        <v>4</v>
      </c>
      <c r="BA1068" s="322">
        <f>SUM(BA1058:BA1067)</f>
        <v>0</v>
      </c>
      <c r="BB1068" s="322">
        <f>SUM(BB1058:BB1067)</f>
        <v>0</v>
      </c>
      <c r="BC1068" s="322">
        <f>SUM(BC1058:BC1067)</f>
        <v>0</v>
      </c>
      <c r="BD1068" s="322">
        <f>SUM(BD1058:BD1067)</f>
        <v>0</v>
      </c>
      <c r="BE1068" s="322">
        <f>SUM(BE1058:BE1067)</f>
        <v>0</v>
      </c>
    </row>
    <row r="1069" spans="1:80" x14ac:dyDescent="0.2">
      <c r="A1069" s="283" t="s">
        <v>90</v>
      </c>
      <c r="B1069" s="284" t="s">
        <v>1374</v>
      </c>
      <c r="C1069" s="285" t="s">
        <v>1375</v>
      </c>
      <c r="D1069" s="286"/>
      <c r="E1069" s="287"/>
      <c r="F1069" s="287"/>
      <c r="G1069" s="288"/>
      <c r="H1069" s="289"/>
      <c r="I1069" s="290"/>
      <c r="J1069" s="291"/>
      <c r="K1069" s="292"/>
      <c r="O1069" s="293">
        <v>1</v>
      </c>
    </row>
    <row r="1070" spans="1:80" ht="22.5" x14ac:dyDescent="0.2">
      <c r="A1070" s="294">
        <v>284</v>
      </c>
      <c r="B1070" s="295" t="s">
        <v>1377</v>
      </c>
      <c r="C1070" s="296" t="s">
        <v>1378</v>
      </c>
      <c r="D1070" s="297" t="s">
        <v>106</v>
      </c>
      <c r="E1070" s="298">
        <v>225.99100000000001</v>
      </c>
      <c r="F1070" s="298">
        <v>0</v>
      </c>
      <c r="G1070" s="299">
        <f>E1070*F1070</f>
        <v>0</v>
      </c>
      <c r="H1070" s="300">
        <v>5.2399999999999999E-3</v>
      </c>
      <c r="I1070" s="301">
        <f>E1070*H1070</f>
        <v>1.1841928400000001</v>
      </c>
      <c r="J1070" s="300">
        <v>0</v>
      </c>
      <c r="K1070" s="301">
        <f>E1070*J1070</f>
        <v>0</v>
      </c>
      <c r="O1070" s="293">
        <v>2</v>
      </c>
      <c r="AA1070" s="262">
        <v>1</v>
      </c>
      <c r="AB1070" s="262">
        <v>7</v>
      </c>
      <c r="AC1070" s="262">
        <v>7</v>
      </c>
      <c r="AZ1070" s="262">
        <v>2</v>
      </c>
      <c r="BA1070" s="262">
        <f>IF(AZ1070=1,G1070,0)</f>
        <v>0</v>
      </c>
      <c r="BB1070" s="262">
        <f>IF(AZ1070=2,G1070,0)</f>
        <v>0</v>
      </c>
      <c r="BC1070" s="262">
        <f>IF(AZ1070=3,G1070,0)</f>
        <v>0</v>
      </c>
      <c r="BD1070" s="262">
        <f>IF(AZ1070=4,G1070,0)</f>
        <v>0</v>
      </c>
      <c r="BE1070" s="262">
        <f>IF(AZ1070=5,G1070,0)</f>
        <v>0</v>
      </c>
      <c r="CA1070" s="293">
        <v>1</v>
      </c>
      <c r="CB1070" s="293">
        <v>7</v>
      </c>
    </row>
    <row r="1071" spans="1:80" ht="22.5" x14ac:dyDescent="0.2">
      <c r="A1071" s="302"/>
      <c r="B1071" s="305"/>
      <c r="C1071" s="306" t="s">
        <v>1379</v>
      </c>
      <c r="D1071" s="307"/>
      <c r="E1071" s="308">
        <v>41.473999999999997</v>
      </c>
      <c r="F1071" s="309"/>
      <c r="G1071" s="310"/>
      <c r="H1071" s="311"/>
      <c r="I1071" s="303"/>
      <c r="J1071" s="312"/>
      <c r="K1071" s="303"/>
      <c r="M1071" s="304" t="s">
        <v>1379</v>
      </c>
      <c r="O1071" s="293"/>
    </row>
    <row r="1072" spans="1:80" ht="22.5" x14ac:dyDescent="0.2">
      <c r="A1072" s="302"/>
      <c r="B1072" s="305"/>
      <c r="C1072" s="306" t="s">
        <v>481</v>
      </c>
      <c r="D1072" s="307"/>
      <c r="E1072" s="308">
        <v>34.283000000000001</v>
      </c>
      <c r="F1072" s="309"/>
      <c r="G1072" s="310"/>
      <c r="H1072" s="311"/>
      <c r="I1072" s="303"/>
      <c r="J1072" s="312"/>
      <c r="K1072" s="303"/>
      <c r="M1072" s="304" t="s">
        <v>481</v>
      </c>
      <c r="O1072" s="293"/>
    </row>
    <row r="1073" spans="1:80" ht="22.5" x14ac:dyDescent="0.2">
      <c r="A1073" s="302"/>
      <c r="B1073" s="305"/>
      <c r="C1073" s="306" t="s">
        <v>1380</v>
      </c>
      <c r="D1073" s="307"/>
      <c r="E1073" s="308">
        <v>36.064999999999998</v>
      </c>
      <c r="F1073" s="309"/>
      <c r="G1073" s="310"/>
      <c r="H1073" s="311"/>
      <c r="I1073" s="303"/>
      <c r="J1073" s="312"/>
      <c r="K1073" s="303"/>
      <c r="M1073" s="304" t="s">
        <v>1380</v>
      </c>
      <c r="O1073" s="293"/>
    </row>
    <row r="1074" spans="1:80" ht="22.5" x14ac:dyDescent="0.2">
      <c r="A1074" s="302"/>
      <c r="B1074" s="305"/>
      <c r="C1074" s="306" t="s">
        <v>1381</v>
      </c>
      <c r="D1074" s="307"/>
      <c r="E1074" s="308">
        <v>47.304000000000002</v>
      </c>
      <c r="F1074" s="309"/>
      <c r="G1074" s="310"/>
      <c r="H1074" s="311"/>
      <c r="I1074" s="303"/>
      <c r="J1074" s="312"/>
      <c r="K1074" s="303"/>
      <c r="M1074" s="304" t="s">
        <v>1381</v>
      </c>
      <c r="O1074" s="293"/>
    </row>
    <row r="1075" spans="1:80" x14ac:dyDescent="0.2">
      <c r="A1075" s="302"/>
      <c r="B1075" s="305"/>
      <c r="C1075" s="306" t="s">
        <v>1382</v>
      </c>
      <c r="D1075" s="307"/>
      <c r="E1075" s="308">
        <v>3.7290000000000001</v>
      </c>
      <c r="F1075" s="309"/>
      <c r="G1075" s="310"/>
      <c r="H1075" s="311"/>
      <c r="I1075" s="303"/>
      <c r="J1075" s="312"/>
      <c r="K1075" s="303"/>
      <c r="M1075" s="304" t="s">
        <v>1382</v>
      </c>
      <c r="O1075" s="293"/>
    </row>
    <row r="1076" spans="1:80" ht="22.5" x14ac:dyDescent="0.2">
      <c r="A1076" s="302"/>
      <c r="B1076" s="305"/>
      <c r="C1076" s="306" t="s">
        <v>1383</v>
      </c>
      <c r="D1076" s="307"/>
      <c r="E1076" s="308">
        <v>47.514000000000003</v>
      </c>
      <c r="F1076" s="309"/>
      <c r="G1076" s="310"/>
      <c r="H1076" s="311"/>
      <c r="I1076" s="303"/>
      <c r="J1076" s="312"/>
      <c r="K1076" s="303"/>
      <c r="M1076" s="304" t="s">
        <v>1383</v>
      </c>
      <c r="O1076" s="293"/>
    </row>
    <row r="1077" spans="1:80" x14ac:dyDescent="0.2">
      <c r="A1077" s="302"/>
      <c r="B1077" s="305"/>
      <c r="C1077" s="306" t="s">
        <v>1384</v>
      </c>
      <c r="D1077" s="307"/>
      <c r="E1077" s="308">
        <v>1.0389999999999999</v>
      </c>
      <c r="F1077" s="309"/>
      <c r="G1077" s="310"/>
      <c r="H1077" s="311"/>
      <c r="I1077" s="303"/>
      <c r="J1077" s="312"/>
      <c r="K1077" s="303"/>
      <c r="M1077" s="304" t="s">
        <v>1384</v>
      </c>
      <c r="O1077" s="293"/>
    </row>
    <row r="1078" spans="1:80" x14ac:dyDescent="0.2">
      <c r="A1078" s="302"/>
      <c r="B1078" s="305"/>
      <c r="C1078" s="306" t="s">
        <v>1385</v>
      </c>
      <c r="D1078" s="307"/>
      <c r="E1078" s="308">
        <v>14.583</v>
      </c>
      <c r="F1078" s="309"/>
      <c r="G1078" s="310"/>
      <c r="H1078" s="311"/>
      <c r="I1078" s="303"/>
      <c r="J1078" s="312"/>
      <c r="K1078" s="303"/>
      <c r="M1078" s="304" t="s">
        <v>1385</v>
      </c>
      <c r="O1078" s="293"/>
    </row>
    <row r="1079" spans="1:80" x14ac:dyDescent="0.2">
      <c r="A1079" s="294">
        <v>285</v>
      </c>
      <c r="B1079" s="295" t="s">
        <v>1386</v>
      </c>
      <c r="C1079" s="296" t="s">
        <v>1387</v>
      </c>
      <c r="D1079" s="297" t="s">
        <v>106</v>
      </c>
      <c r="E1079" s="298">
        <v>237.29060000000001</v>
      </c>
      <c r="F1079" s="298">
        <v>0</v>
      </c>
      <c r="G1079" s="299">
        <f>E1079*F1079</f>
        <v>0</v>
      </c>
      <c r="H1079" s="300">
        <v>1.0999999999999999E-2</v>
      </c>
      <c r="I1079" s="301">
        <f>E1079*H1079</f>
        <v>2.6101966000000001</v>
      </c>
      <c r="J1079" s="300"/>
      <c r="K1079" s="301">
        <f>E1079*J1079</f>
        <v>0</v>
      </c>
      <c r="O1079" s="293">
        <v>2</v>
      </c>
      <c r="AA1079" s="262">
        <v>3</v>
      </c>
      <c r="AB1079" s="262">
        <v>7</v>
      </c>
      <c r="AC1079" s="262">
        <v>597813655</v>
      </c>
      <c r="AZ1079" s="262">
        <v>2</v>
      </c>
      <c r="BA1079" s="262">
        <f>IF(AZ1079=1,G1079,0)</f>
        <v>0</v>
      </c>
      <c r="BB1079" s="262">
        <f>IF(AZ1079=2,G1079,0)</f>
        <v>0</v>
      </c>
      <c r="BC1079" s="262">
        <f>IF(AZ1079=3,G1079,0)</f>
        <v>0</v>
      </c>
      <c r="BD1079" s="262">
        <f>IF(AZ1079=4,G1079,0)</f>
        <v>0</v>
      </c>
      <c r="BE1079" s="262">
        <f>IF(AZ1079=5,G1079,0)</f>
        <v>0</v>
      </c>
      <c r="CA1079" s="293">
        <v>3</v>
      </c>
      <c r="CB1079" s="293">
        <v>7</v>
      </c>
    </row>
    <row r="1080" spans="1:80" x14ac:dyDescent="0.2">
      <c r="A1080" s="302"/>
      <c r="B1080" s="305"/>
      <c r="C1080" s="306" t="s">
        <v>1388</v>
      </c>
      <c r="D1080" s="307"/>
      <c r="E1080" s="308">
        <v>237.29060000000001</v>
      </c>
      <c r="F1080" s="309"/>
      <c r="G1080" s="310"/>
      <c r="H1080" s="311"/>
      <c r="I1080" s="303"/>
      <c r="J1080" s="312"/>
      <c r="K1080" s="303"/>
      <c r="M1080" s="304" t="s">
        <v>1388</v>
      </c>
      <c r="O1080" s="293"/>
    </row>
    <row r="1081" spans="1:80" x14ac:dyDescent="0.2">
      <c r="A1081" s="294">
        <v>286</v>
      </c>
      <c r="B1081" s="295" t="s">
        <v>1389</v>
      </c>
      <c r="C1081" s="296" t="s">
        <v>1390</v>
      </c>
      <c r="D1081" s="297" t="s">
        <v>5</v>
      </c>
      <c r="E1081" s="298"/>
      <c r="F1081" s="298">
        <v>0</v>
      </c>
      <c r="G1081" s="299">
        <f>E1081*F1081</f>
        <v>0</v>
      </c>
      <c r="H1081" s="300">
        <v>0</v>
      </c>
      <c r="I1081" s="301">
        <f>E1081*H1081</f>
        <v>0</v>
      </c>
      <c r="J1081" s="300"/>
      <c r="K1081" s="301">
        <f>E1081*J1081</f>
        <v>0</v>
      </c>
      <c r="O1081" s="293">
        <v>2</v>
      </c>
      <c r="AA1081" s="262">
        <v>7</v>
      </c>
      <c r="AB1081" s="262">
        <v>1002</v>
      </c>
      <c r="AC1081" s="262">
        <v>5</v>
      </c>
      <c r="AZ1081" s="262">
        <v>2</v>
      </c>
      <c r="BA1081" s="262">
        <f>IF(AZ1081=1,G1081,0)</f>
        <v>0</v>
      </c>
      <c r="BB1081" s="262">
        <f>IF(AZ1081=2,G1081,0)</f>
        <v>0</v>
      </c>
      <c r="BC1081" s="262">
        <f>IF(AZ1081=3,G1081,0)</f>
        <v>0</v>
      </c>
      <c r="BD1081" s="262">
        <f>IF(AZ1081=4,G1081,0)</f>
        <v>0</v>
      </c>
      <c r="BE1081" s="262">
        <f>IF(AZ1081=5,G1081,0)</f>
        <v>0</v>
      </c>
      <c r="CA1081" s="293">
        <v>7</v>
      </c>
      <c r="CB1081" s="293">
        <v>1002</v>
      </c>
    </row>
    <row r="1082" spans="1:80" x14ac:dyDescent="0.2">
      <c r="A1082" s="294">
        <v>287</v>
      </c>
      <c r="B1082" s="295" t="s">
        <v>1391</v>
      </c>
      <c r="C1082" s="296" t="s">
        <v>1392</v>
      </c>
      <c r="D1082" s="297" t="s">
        <v>211</v>
      </c>
      <c r="E1082" s="298">
        <v>8</v>
      </c>
      <c r="F1082" s="298">
        <v>0</v>
      </c>
      <c r="G1082" s="299">
        <f>E1082*F1082</f>
        <v>0</v>
      </c>
      <c r="H1082" s="300">
        <v>0</v>
      </c>
      <c r="I1082" s="301">
        <f>E1082*H1082</f>
        <v>0</v>
      </c>
      <c r="J1082" s="300"/>
      <c r="K1082" s="301">
        <f>E1082*J1082</f>
        <v>0</v>
      </c>
      <c r="O1082" s="293">
        <v>2</v>
      </c>
      <c r="AA1082" s="262">
        <v>12</v>
      </c>
      <c r="AB1082" s="262">
        <v>0</v>
      </c>
      <c r="AC1082" s="262">
        <v>579</v>
      </c>
      <c r="AZ1082" s="262">
        <v>2</v>
      </c>
      <c r="BA1082" s="262">
        <f>IF(AZ1082=1,G1082,0)</f>
        <v>0</v>
      </c>
      <c r="BB1082" s="262">
        <f>IF(AZ1082=2,G1082,0)</f>
        <v>0</v>
      </c>
      <c r="BC1082" s="262">
        <f>IF(AZ1082=3,G1082,0)</f>
        <v>0</v>
      </c>
      <c r="BD1082" s="262">
        <f>IF(AZ1082=4,G1082,0)</f>
        <v>0</v>
      </c>
      <c r="BE1082" s="262">
        <f>IF(AZ1082=5,G1082,0)</f>
        <v>0</v>
      </c>
      <c r="CA1082" s="293">
        <v>12</v>
      </c>
      <c r="CB1082" s="293">
        <v>0</v>
      </c>
    </row>
    <row r="1083" spans="1:80" x14ac:dyDescent="0.2">
      <c r="A1083" s="302"/>
      <c r="B1083" s="305"/>
      <c r="C1083" s="306" t="s">
        <v>1393</v>
      </c>
      <c r="D1083" s="307"/>
      <c r="E1083" s="308">
        <v>8</v>
      </c>
      <c r="F1083" s="309"/>
      <c r="G1083" s="310"/>
      <c r="H1083" s="311"/>
      <c r="I1083" s="303"/>
      <c r="J1083" s="312"/>
      <c r="K1083" s="303"/>
      <c r="M1083" s="304" t="s">
        <v>1393</v>
      </c>
      <c r="O1083" s="293"/>
    </row>
    <row r="1084" spans="1:80" x14ac:dyDescent="0.2">
      <c r="A1084" s="313"/>
      <c r="B1084" s="314" t="s">
        <v>94</v>
      </c>
      <c r="C1084" s="315" t="s">
        <v>1376</v>
      </c>
      <c r="D1084" s="316"/>
      <c r="E1084" s="317"/>
      <c r="F1084" s="318"/>
      <c r="G1084" s="319">
        <f>SUM(G1069:G1083)</f>
        <v>0</v>
      </c>
      <c r="H1084" s="320"/>
      <c r="I1084" s="321">
        <f>SUM(I1069:I1083)</f>
        <v>3.7943894400000002</v>
      </c>
      <c r="J1084" s="320"/>
      <c r="K1084" s="321">
        <f>SUM(K1069:K1083)</f>
        <v>0</v>
      </c>
      <c r="O1084" s="293">
        <v>4</v>
      </c>
      <c r="BA1084" s="322">
        <f>SUM(BA1069:BA1083)</f>
        <v>0</v>
      </c>
      <c r="BB1084" s="322">
        <f>SUM(BB1069:BB1083)</f>
        <v>0</v>
      </c>
      <c r="BC1084" s="322">
        <f>SUM(BC1069:BC1083)</f>
        <v>0</v>
      </c>
      <c r="BD1084" s="322">
        <f>SUM(BD1069:BD1083)</f>
        <v>0</v>
      </c>
      <c r="BE1084" s="322">
        <f>SUM(BE1069:BE1083)</f>
        <v>0</v>
      </c>
    </row>
    <row r="1085" spans="1:80" x14ac:dyDescent="0.2">
      <c r="A1085" s="283" t="s">
        <v>90</v>
      </c>
      <c r="B1085" s="284" t="s">
        <v>1394</v>
      </c>
      <c r="C1085" s="285" t="s">
        <v>1395</v>
      </c>
      <c r="D1085" s="286"/>
      <c r="E1085" s="287"/>
      <c r="F1085" s="287"/>
      <c r="G1085" s="288"/>
      <c r="H1085" s="289"/>
      <c r="I1085" s="290"/>
      <c r="J1085" s="291"/>
      <c r="K1085" s="292"/>
      <c r="O1085" s="293">
        <v>1</v>
      </c>
    </row>
    <row r="1086" spans="1:80" ht="22.5" x14ac:dyDescent="0.2">
      <c r="A1086" s="294">
        <v>288</v>
      </c>
      <c r="B1086" s="295" t="s">
        <v>1397</v>
      </c>
      <c r="C1086" s="296" t="s">
        <v>1398</v>
      </c>
      <c r="D1086" s="297" t="s">
        <v>106</v>
      </c>
      <c r="E1086" s="298">
        <v>1822.9067</v>
      </c>
      <c r="F1086" s="298">
        <v>0</v>
      </c>
      <c r="G1086" s="299">
        <f>E1086*F1086</f>
        <v>0</v>
      </c>
      <c r="H1086" s="300">
        <v>2.2000000000000001E-4</v>
      </c>
      <c r="I1086" s="301">
        <f>E1086*H1086</f>
        <v>0.40103947400000001</v>
      </c>
      <c r="J1086" s="300">
        <v>0</v>
      </c>
      <c r="K1086" s="301">
        <f>E1086*J1086</f>
        <v>0</v>
      </c>
      <c r="O1086" s="293">
        <v>2</v>
      </c>
      <c r="AA1086" s="262">
        <v>2</v>
      </c>
      <c r="AB1086" s="262">
        <v>7</v>
      </c>
      <c r="AC1086" s="262">
        <v>7</v>
      </c>
      <c r="AZ1086" s="262">
        <v>2</v>
      </c>
      <c r="BA1086" s="262">
        <f>IF(AZ1086=1,G1086,0)</f>
        <v>0</v>
      </c>
      <c r="BB1086" s="262">
        <f>IF(AZ1086=2,G1086,0)</f>
        <v>0</v>
      </c>
      <c r="BC1086" s="262">
        <f>IF(AZ1086=3,G1086,0)</f>
        <v>0</v>
      </c>
      <c r="BD1086" s="262">
        <f>IF(AZ1086=4,G1086,0)</f>
        <v>0</v>
      </c>
      <c r="BE1086" s="262">
        <f>IF(AZ1086=5,G1086,0)</f>
        <v>0</v>
      </c>
      <c r="CA1086" s="293">
        <v>2</v>
      </c>
      <c r="CB1086" s="293">
        <v>7</v>
      </c>
    </row>
    <row r="1087" spans="1:80" x14ac:dyDescent="0.2">
      <c r="A1087" s="302"/>
      <c r="B1087" s="305"/>
      <c r="C1087" s="306" t="s">
        <v>405</v>
      </c>
      <c r="D1087" s="307"/>
      <c r="E1087" s="308">
        <v>33.9</v>
      </c>
      <c r="F1087" s="309"/>
      <c r="G1087" s="310"/>
      <c r="H1087" s="311"/>
      <c r="I1087" s="303"/>
      <c r="J1087" s="312"/>
      <c r="K1087" s="303"/>
      <c r="M1087" s="304" t="s">
        <v>405</v>
      </c>
      <c r="O1087" s="293"/>
    </row>
    <row r="1088" spans="1:80" x14ac:dyDescent="0.2">
      <c r="A1088" s="302"/>
      <c r="B1088" s="305"/>
      <c r="C1088" s="306" t="s">
        <v>406</v>
      </c>
      <c r="D1088" s="307"/>
      <c r="E1088" s="308">
        <v>4.125</v>
      </c>
      <c r="F1088" s="309"/>
      <c r="G1088" s="310"/>
      <c r="H1088" s="311"/>
      <c r="I1088" s="303"/>
      <c r="J1088" s="312"/>
      <c r="K1088" s="303"/>
      <c r="M1088" s="304" t="s">
        <v>406</v>
      </c>
      <c r="O1088" s="293"/>
    </row>
    <row r="1089" spans="1:15" x14ac:dyDescent="0.2">
      <c r="A1089" s="302"/>
      <c r="B1089" s="305"/>
      <c r="C1089" s="306" t="s">
        <v>402</v>
      </c>
      <c r="D1089" s="307"/>
      <c r="E1089" s="308">
        <v>6.8</v>
      </c>
      <c r="F1089" s="309"/>
      <c r="G1089" s="310"/>
      <c r="H1089" s="311"/>
      <c r="I1089" s="303"/>
      <c r="J1089" s="312"/>
      <c r="K1089" s="303"/>
      <c r="M1089" s="304" t="s">
        <v>402</v>
      </c>
      <c r="O1089" s="293"/>
    </row>
    <row r="1090" spans="1:15" x14ac:dyDescent="0.2">
      <c r="A1090" s="302"/>
      <c r="B1090" s="305"/>
      <c r="C1090" s="306" t="s">
        <v>409</v>
      </c>
      <c r="D1090" s="307"/>
      <c r="E1090" s="308">
        <v>293.76</v>
      </c>
      <c r="F1090" s="309"/>
      <c r="G1090" s="310"/>
      <c r="H1090" s="311"/>
      <c r="I1090" s="303"/>
      <c r="J1090" s="312"/>
      <c r="K1090" s="303"/>
      <c r="M1090" s="304" t="s">
        <v>409</v>
      </c>
      <c r="O1090" s="293"/>
    </row>
    <row r="1091" spans="1:15" x14ac:dyDescent="0.2">
      <c r="A1091" s="302"/>
      <c r="B1091" s="305"/>
      <c r="C1091" s="306" t="s">
        <v>457</v>
      </c>
      <c r="D1091" s="307"/>
      <c r="E1091" s="308">
        <v>38.4</v>
      </c>
      <c r="F1091" s="309"/>
      <c r="G1091" s="310"/>
      <c r="H1091" s="311"/>
      <c r="I1091" s="303"/>
      <c r="J1091" s="312"/>
      <c r="K1091" s="303"/>
      <c r="M1091" s="304" t="s">
        <v>457</v>
      </c>
      <c r="O1091" s="293"/>
    </row>
    <row r="1092" spans="1:15" x14ac:dyDescent="0.2">
      <c r="A1092" s="302"/>
      <c r="B1092" s="305"/>
      <c r="C1092" s="306" t="s">
        <v>458</v>
      </c>
      <c r="D1092" s="307"/>
      <c r="E1092" s="308">
        <v>76</v>
      </c>
      <c r="F1092" s="309"/>
      <c r="G1092" s="310"/>
      <c r="H1092" s="311"/>
      <c r="I1092" s="303"/>
      <c r="J1092" s="312"/>
      <c r="K1092" s="303"/>
      <c r="M1092" s="304" t="s">
        <v>458</v>
      </c>
      <c r="O1092" s="293"/>
    </row>
    <row r="1093" spans="1:15" x14ac:dyDescent="0.2">
      <c r="A1093" s="302"/>
      <c r="B1093" s="305"/>
      <c r="C1093" s="306" t="s">
        <v>459</v>
      </c>
      <c r="D1093" s="307"/>
      <c r="E1093" s="308">
        <v>68.8</v>
      </c>
      <c r="F1093" s="309"/>
      <c r="G1093" s="310"/>
      <c r="H1093" s="311"/>
      <c r="I1093" s="303"/>
      <c r="J1093" s="312"/>
      <c r="K1093" s="303"/>
      <c r="M1093" s="304" t="s">
        <v>459</v>
      </c>
      <c r="O1093" s="293"/>
    </row>
    <row r="1094" spans="1:15" x14ac:dyDescent="0.2">
      <c r="A1094" s="302"/>
      <c r="B1094" s="305"/>
      <c r="C1094" s="306" t="s">
        <v>460</v>
      </c>
      <c r="D1094" s="307"/>
      <c r="E1094" s="308">
        <v>11</v>
      </c>
      <c r="F1094" s="309"/>
      <c r="G1094" s="310"/>
      <c r="H1094" s="311"/>
      <c r="I1094" s="303"/>
      <c r="J1094" s="312"/>
      <c r="K1094" s="303"/>
      <c r="M1094" s="304" t="s">
        <v>460</v>
      </c>
      <c r="O1094" s="293"/>
    </row>
    <row r="1095" spans="1:15" x14ac:dyDescent="0.2">
      <c r="A1095" s="302"/>
      <c r="B1095" s="305"/>
      <c r="C1095" s="306" t="s">
        <v>461</v>
      </c>
      <c r="D1095" s="307"/>
      <c r="E1095" s="308">
        <v>10.1</v>
      </c>
      <c r="F1095" s="309"/>
      <c r="G1095" s="310"/>
      <c r="H1095" s="311"/>
      <c r="I1095" s="303"/>
      <c r="J1095" s="312"/>
      <c r="K1095" s="303"/>
      <c r="M1095" s="304" t="s">
        <v>461</v>
      </c>
      <c r="O1095" s="293"/>
    </row>
    <row r="1096" spans="1:15" x14ac:dyDescent="0.2">
      <c r="A1096" s="302"/>
      <c r="B1096" s="305"/>
      <c r="C1096" s="306" t="s">
        <v>462</v>
      </c>
      <c r="D1096" s="307"/>
      <c r="E1096" s="308">
        <v>7.6</v>
      </c>
      <c r="F1096" s="309"/>
      <c r="G1096" s="310"/>
      <c r="H1096" s="311"/>
      <c r="I1096" s="303"/>
      <c r="J1096" s="312"/>
      <c r="K1096" s="303"/>
      <c r="M1096" s="304" t="s">
        <v>462</v>
      </c>
      <c r="O1096" s="293"/>
    </row>
    <row r="1097" spans="1:15" x14ac:dyDescent="0.2">
      <c r="A1097" s="302"/>
      <c r="B1097" s="305"/>
      <c r="C1097" s="306" t="s">
        <v>463</v>
      </c>
      <c r="D1097" s="307"/>
      <c r="E1097" s="308">
        <v>6.5</v>
      </c>
      <c r="F1097" s="309"/>
      <c r="G1097" s="310"/>
      <c r="H1097" s="311"/>
      <c r="I1097" s="303"/>
      <c r="J1097" s="312"/>
      <c r="K1097" s="303"/>
      <c r="M1097" s="304" t="s">
        <v>463</v>
      </c>
      <c r="O1097" s="293"/>
    </row>
    <row r="1098" spans="1:15" x14ac:dyDescent="0.2">
      <c r="A1098" s="302"/>
      <c r="B1098" s="305"/>
      <c r="C1098" s="306" t="s">
        <v>1399</v>
      </c>
      <c r="D1098" s="307"/>
      <c r="E1098" s="308">
        <v>134.6</v>
      </c>
      <c r="F1098" s="309"/>
      <c r="G1098" s="310"/>
      <c r="H1098" s="311"/>
      <c r="I1098" s="303"/>
      <c r="J1098" s="312"/>
      <c r="K1098" s="303"/>
      <c r="M1098" s="304" t="s">
        <v>1399</v>
      </c>
      <c r="O1098" s="293"/>
    </row>
    <row r="1099" spans="1:15" ht="33.75" x14ac:dyDescent="0.2">
      <c r="A1099" s="302"/>
      <c r="B1099" s="305"/>
      <c r="C1099" s="306" t="s">
        <v>487</v>
      </c>
      <c r="D1099" s="307"/>
      <c r="E1099" s="308">
        <v>122.9</v>
      </c>
      <c r="F1099" s="309"/>
      <c r="G1099" s="310"/>
      <c r="H1099" s="311"/>
      <c r="I1099" s="303"/>
      <c r="J1099" s="312"/>
      <c r="K1099" s="303"/>
      <c r="M1099" s="304" t="s">
        <v>487</v>
      </c>
      <c r="O1099" s="293"/>
    </row>
    <row r="1100" spans="1:15" ht="22.5" x14ac:dyDescent="0.2">
      <c r="A1100" s="302"/>
      <c r="B1100" s="305"/>
      <c r="C1100" s="306" t="s">
        <v>488</v>
      </c>
      <c r="D1100" s="307"/>
      <c r="E1100" s="308">
        <v>77.849999999999994</v>
      </c>
      <c r="F1100" s="309"/>
      <c r="G1100" s="310"/>
      <c r="H1100" s="311"/>
      <c r="I1100" s="303"/>
      <c r="J1100" s="312"/>
      <c r="K1100" s="303"/>
      <c r="M1100" s="304" t="s">
        <v>488</v>
      </c>
      <c r="O1100" s="293"/>
    </row>
    <row r="1101" spans="1:15" ht="33.75" x14ac:dyDescent="0.2">
      <c r="A1101" s="302"/>
      <c r="B1101" s="305"/>
      <c r="C1101" s="306" t="s">
        <v>489</v>
      </c>
      <c r="D1101" s="307"/>
      <c r="E1101" s="308">
        <v>96.096000000000004</v>
      </c>
      <c r="F1101" s="309"/>
      <c r="G1101" s="310"/>
      <c r="H1101" s="311"/>
      <c r="I1101" s="303"/>
      <c r="J1101" s="312"/>
      <c r="K1101" s="303"/>
      <c r="M1101" s="304" t="s">
        <v>489</v>
      </c>
      <c r="O1101" s="293"/>
    </row>
    <row r="1102" spans="1:15" ht="22.5" x14ac:dyDescent="0.2">
      <c r="A1102" s="302"/>
      <c r="B1102" s="305"/>
      <c r="C1102" s="306" t="s">
        <v>490</v>
      </c>
      <c r="D1102" s="307"/>
      <c r="E1102" s="308">
        <v>43.042000000000002</v>
      </c>
      <c r="F1102" s="309"/>
      <c r="G1102" s="310"/>
      <c r="H1102" s="311"/>
      <c r="I1102" s="303"/>
      <c r="J1102" s="312"/>
      <c r="K1102" s="303"/>
      <c r="M1102" s="304" t="s">
        <v>490</v>
      </c>
      <c r="O1102" s="293"/>
    </row>
    <row r="1103" spans="1:15" x14ac:dyDescent="0.2">
      <c r="A1103" s="302"/>
      <c r="B1103" s="305"/>
      <c r="C1103" s="306" t="s">
        <v>491</v>
      </c>
      <c r="D1103" s="307"/>
      <c r="E1103" s="308">
        <v>2.6676000000000002</v>
      </c>
      <c r="F1103" s="309"/>
      <c r="G1103" s="310"/>
      <c r="H1103" s="311"/>
      <c r="I1103" s="303"/>
      <c r="J1103" s="312"/>
      <c r="K1103" s="303"/>
      <c r="M1103" s="304" t="s">
        <v>491</v>
      </c>
      <c r="O1103" s="293"/>
    </row>
    <row r="1104" spans="1:15" ht="22.5" x14ac:dyDescent="0.2">
      <c r="A1104" s="302"/>
      <c r="B1104" s="305"/>
      <c r="C1104" s="306" t="s">
        <v>492</v>
      </c>
      <c r="D1104" s="307"/>
      <c r="E1104" s="308">
        <v>174.82400000000001</v>
      </c>
      <c r="F1104" s="309"/>
      <c r="G1104" s="310"/>
      <c r="H1104" s="311"/>
      <c r="I1104" s="303"/>
      <c r="J1104" s="312"/>
      <c r="K1104" s="303"/>
      <c r="M1104" s="304" t="s">
        <v>492</v>
      </c>
      <c r="O1104" s="293"/>
    </row>
    <row r="1105" spans="1:15" ht="22.5" x14ac:dyDescent="0.2">
      <c r="A1105" s="302"/>
      <c r="B1105" s="305"/>
      <c r="C1105" s="306" t="s">
        <v>493</v>
      </c>
      <c r="D1105" s="307"/>
      <c r="E1105" s="308">
        <v>41.758000000000003</v>
      </c>
      <c r="F1105" s="309"/>
      <c r="G1105" s="310"/>
      <c r="H1105" s="311"/>
      <c r="I1105" s="303"/>
      <c r="J1105" s="312"/>
      <c r="K1105" s="303"/>
      <c r="M1105" s="304" t="s">
        <v>493</v>
      </c>
      <c r="O1105" s="293"/>
    </row>
    <row r="1106" spans="1:15" x14ac:dyDescent="0.2">
      <c r="A1106" s="302"/>
      <c r="B1106" s="305"/>
      <c r="C1106" s="306" t="s">
        <v>494</v>
      </c>
      <c r="D1106" s="307"/>
      <c r="E1106" s="308">
        <v>4.76</v>
      </c>
      <c r="F1106" s="309"/>
      <c r="G1106" s="310"/>
      <c r="H1106" s="311"/>
      <c r="I1106" s="303"/>
      <c r="J1106" s="312"/>
      <c r="K1106" s="303"/>
      <c r="M1106" s="304" t="s">
        <v>494</v>
      </c>
      <c r="O1106" s="293"/>
    </row>
    <row r="1107" spans="1:15" x14ac:dyDescent="0.2">
      <c r="A1107" s="302"/>
      <c r="B1107" s="305"/>
      <c r="C1107" s="306" t="s">
        <v>495</v>
      </c>
      <c r="D1107" s="307"/>
      <c r="E1107" s="308">
        <v>34.993400000000001</v>
      </c>
      <c r="F1107" s="309"/>
      <c r="G1107" s="310"/>
      <c r="H1107" s="311"/>
      <c r="I1107" s="303"/>
      <c r="J1107" s="312"/>
      <c r="K1107" s="303"/>
      <c r="M1107" s="304" t="s">
        <v>495</v>
      </c>
      <c r="O1107" s="293"/>
    </row>
    <row r="1108" spans="1:15" ht="22.5" x14ac:dyDescent="0.2">
      <c r="A1108" s="302"/>
      <c r="B1108" s="305"/>
      <c r="C1108" s="306" t="s">
        <v>496</v>
      </c>
      <c r="D1108" s="307"/>
      <c r="E1108" s="308">
        <v>136.24</v>
      </c>
      <c r="F1108" s="309"/>
      <c r="G1108" s="310"/>
      <c r="H1108" s="311"/>
      <c r="I1108" s="303"/>
      <c r="J1108" s="312"/>
      <c r="K1108" s="303"/>
      <c r="M1108" s="304" t="s">
        <v>496</v>
      </c>
      <c r="O1108" s="293"/>
    </row>
    <row r="1109" spans="1:15" ht="22.5" x14ac:dyDescent="0.2">
      <c r="A1109" s="302"/>
      <c r="B1109" s="305"/>
      <c r="C1109" s="306" t="s">
        <v>497</v>
      </c>
      <c r="D1109" s="307"/>
      <c r="E1109" s="308">
        <v>27.331</v>
      </c>
      <c r="F1109" s="309"/>
      <c r="G1109" s="310"/>
      <c r="H1109" s="311"/>
      <c r="I1109" s="303"/>
      <c r="J1109" s="312"/>
      <c r="K1109" s="303"/>
      <c r="M1109" s="304" t="s">
        <v>497</v>
      </c>
      <c r="O1109" s="293"/>
    </row>
    <row r="1110" spans="1:15" x14ac:dyDescent="0.2">
      <c r="A1110" s="302"/>
      <c r="B1110" s="305"/>
      <c r="C1110" s="306" t="s">
        <v>498</v>
      </c>
      <c r="D1110" s="307"/>
      <c r="E1110" s="308">
        <v>3.3224</v>
      </c>
      <c r="F1110" s="309"/>
      <c r="G1110" s="310"/>
      <c r="H1110" s="311"/>
      <c r="I1110" s="303"/>
      <c r="J1110" s="312"/>
      <c r="K1110" s="303"/>
      <c r="M1110" s="304" t="s">
        <v>498</v>
      </c>
      <c r="O1110" s="293"/>
    </row>
    <row r="1111" spans="1:15" x14ac:dyDescent="0.2">
      <c r="A1111" s="302"/>
      <c r="B1111" s="305"/>
      <c r="C1111" s="306" t="s">
        <v>499</v>
      </c>
      <c r="D1111" s="307"/>
      <c r="E1111" s="308">
        <v>35.236800000000002</v>
      </c>
      <c r="F1111" s="309"/>
      <c r="G1111" s="310"/>
      <c r="H1111" s="311"/>
      <c r="I1111" s="303"/>
      <c r="J1111" s="312"/>
      <c r="K1111" s="303"/>
      <c r="M1111" s="304" t="s">
        <v>499</v>
      </c>
      <c r="O1111" s="293"/>
    </row>
    <row r="1112" spans="1:15" ht="22.5" x14ac:dyDescent="0.2">
      <c r="A1112" s="302"/>
      <c r="B1112" s="305"/>
      <c r="C1112" s="306" t="s">
        <v>500</v>
      </c>
      <c r="D1112" s="307"/>
      <c r="E1112" s="308">
        <v>87.138999999999996</v>
      </c>
      <c r="F1112" s="309"/>
      <c r="G1112" s="310"/>
      <c r="H1112" s="311"/>
      <c r="I1112" s="303"/>
      <c r="J1112" s="312"/>
      <c r="K1112" s="303"/>
      <c r="M1112" s="304" t="s">
        <v>500</v>
      </c>
      <c r="O1112" s="293"/>
    </row>
    <row r="1113" spans="1:15" ht="22.5" x14ac:dyDescent="0.2">
      <c r="A1113" s="302"/>
      <c r="B1113" s="305"/>
      <c r="C1113" s="306" t="s">
        <v>501</v>
      </c>
      <c r="D1113" s="307"/>
      <c r="E1113" s="308">
        <v>-9.7445000000000004</v>
      </c>
      <c r="F1113" s="309"/>
      <c r="G1113" s="310"/>
      <c r="H1113" s="311"/>
      <c r="I1113" s="303"/>
      <c r="J1113" s="312"/>
      <c r="K1113" s="303"/>
      <c r="M1113" s="304" t="s">
        <v>501</v>
      </c>
      <c r="O1113" s="293"/>
    </row>
    <row r="1114" spans="1:15" ht="22.5" x14ac:dyDescent="0.2">
      <c r="A1114" s="302"/>
      <c r="B1114" s="305"/>
      <c r="C1114" s="306" t="s">
        <v>502</v>
      </c>
      <c r="D1114" s="307"/>
      <c r="E1114" s="308">
        <v>68.734999999999999</v>
      </c>
      <c r="F1114" s="309"/>
      <c r="G1114" s="310"/>
      <c r="H1114" s="311"/>
      <c r="I1114" s="303"/>
      <c r="J1114" s="312"/>
      <c r="K1114" s="303"/>
      <c r="M1114" s="304" t="s">
        <v>502</v>
      </c>
      <c r="O1114" s="293"/>
    </row>
    <row r="1115" spans="1:15" x14ac:dyDescent="0.2">
      <c r="A1115" s="302"/>
      <c r="B1115" s="305"/>
      <c r="C1115" s="306" t="s">
        <v>503</v>
      </c>
      <c r="D1115" s="307"/>
      <c r="E1115" s="308">
        <v>-2.78</v>
      </c>
      <c r="F1115" s="309"/>
      <c r="G1115" s="310"/>
      <c r="H1115" s="311"/>
      <c r="I1115" s="303"/>
      <c r="J1115" s="312"/>
      <c r="K1115" s="303"/>
      <c r="M1115" s="304" t="s">
        <v>503</v>
      </c>
      <c r="O1115" s="293"/>
    </row>
    <row r="1116" spans="1:15" x14ac:dyDescent="0.2">
      <c r="A1116" s="302"/>
      <c r="B1116" s="305"/>
      <c r="C1116" s="306" t="s">
        <v>504</v>
      </c>
      <c r="D1116" s="307"/>
      <c r="E1116" s="308">
        <v>30.25</v>
      </c>
      <c r="F1116" s="309"/>
      <c r="G1116" s="310"/>
      <c r="H1116" s="311"/>
      <c r="I1116" s="303"/>
      <c r="J1116" s="312"/>
      <c r="K1116" s="303"/>
      <c r="M1116" s="304" t="s">
        <v>504</v>
      </c>
      <c r="O1116" s="293"/>
    </row>
    <row r="1117" spans="1:15" ht="22.5" x14ac:dyDescent="0.2">
      <c r="A1117" s="302"/>
      <c r="B1117" s="305"/>
      <c r="C1117" s="306" t="s">
        <v>505</v>
      </c>
      <c r="D1117" s="307"/>
      <c r="E1117" s="308">
        <v>69.224999999999994</v>
      </c>
      <c r="F1117" s="309"/>
      <c r="G1117" s="310"/>
      <c r="H1117" s="311"/>
      <c r="I1117" s="303"/>
      <c r="J1117" s="312"/>
      <c r="K1117" s="303"/>
      <c r="M1117" s="304" t="s">
        <v>505</v>
      </c>
      <c r="O1117" s="293"/>
    </row>
    <row r="1118" spans="1:15" ht="22.5" x14ac:dyDescent="0.2">
      <c r="A1118" s="302"/>
      <c r="B1118" s="305"/>
      <c r="C1118" s="306" t="s">
        <v>506</v>
      </c>
      <c r="D1118" s="307"/>
      <c r="E1118" s="308">
        <v>-2.4769999999999999</v>
      </c>
      <c r="F1118" s="309"/>
      <c r="G1118" s="310"/>
      <c r="H1118" s="311"/>
      <c r="I1118" s="303"/>
      <c r="J1118" s="312"/>
      <c r="K1118" s="303"/>
      <c r="M1118" s="304" t="s">
        <v>506</v>
      </c>
      <c r="O1118" s="293"/>
    </row>
    <row r="1119" spans="1:15" ht="22.5" x14ac:dyDescent="0.2">
      <c r="A1119" s="302"/>
      <c r="B1119" s="305"/>
      <c r="C1119" s="306" t="s">
        <v>507</v>
      </c>
      <c r="D1119" s="307"/>
      <c r="E1119" s="308">
        <v>68.718000000000004</v>
      </c>
      <c r="F1119" s="309"/>
      <c r="G1119" s="310"/>
      <c r="H1119" s="311"/>
      <c r="I1119" s="303"/>
      <c r="J1119" s="312"/>
      <c r="K1119" s="303"/>
      <c r="M1119" s="304" t="s">
        <v>507</v>
      </c>
      <c r="O1119" s="293"/>
    </row>
    <row r="1120" spans="1:15" x14ac:dyDescent="0.2">
      <c r="A1120" s="302"/>
      <c r="B1120" s="305"/>
      <c r="C1120" s="306" t="s">
        <v>508</v>
      </c>
      <c r="D1120" s="307"/>
      <c r="E1120" s="308">
        <v>-5.78</v>
      </c>
      <c r="F1120" s="309"/>
      <c r="G1120" s="310"/>
      <c r="H1120" s="311"/>
      <c r="I1120" s="303"/>
      <c r="J1120" s="312"/>
      <c r="K1120" s="303"/>
      <c r="M1120" s="304" t="s">
        <v>508</v>
      </c>
      <c r="O1120" s="293"/>
    </row>
    <row r="1121" spans="1:80" x14ac:dyDescent="0.2">
      <c r="A1121" s="302"/>
      <c r="B1121" s="305"/>
      <c r="C1121" s="306" t="s">
        <v>509</v>
      </c>
      <c r="D1121" s="307"/>
      <c r="E1121" s="308">
        <v>27.015000000000001</v>
      </c>
      <c r="F1121" s="309"/>
      <c r="G1121" s="310"/>
      <c r="H1121" s="311"/>
      <c r="I1121" s="303"/>
      <c r="J1121" s="312"/>
      <c r="K1121" s="303"/>
      <c r="M1121" s="304" t="s">
        <v>509</v>
      </c>
      <c r="O1121" s="293"/>
    </row>
    <row r="1122" spans="1:80" x14ac:dyDescent="0.2">
      <c r="A1122" s="313"/>
      <c r="B1122" s="314" t="s">
        <v>94</v>
      </c>
      <c r="C1122" s="315" t="s">
        <v>1396</v>
      </c>
      <c r="D1122" s="316"/>
      <c r="E1122" s="317"/>
      <c r="F1122" s="318"/>
      <c r="G1122" s="319">
        <f>SUM(G1085:G1121)</f>
        <v>0</v>
      </c>
      <c r="H1122" s="320"/>
      <c r="I1122" s="321">
        <f>SUM(I1085:I1121)</f>
        <v>0.40103947400000001</v>
      </c>
      <c r="J1122" s="320"/>
      <c r="K1122" s="321">
        <f>SUM(K1085:K1121)</f>
        <v>0</v>
      </c>
      <c r="O1122" s="293">
        <v>4</v>
      </c>
      <c r="BA1122" s="322">
        <f>SUM(BA1085:BA1121)</f>
        <v>0</v>
      </c>
      <c r="BB1122" s="322">
        <f>SUM(BB1085:BB1121)</f>
        <v>0</v>
      </c>
      <c r="BC1122" s="322">
        <f>SUM(BC1085:BC1121)</f>
        <v>0</v>
      </c>
      <c r="BD1122" s="322">
        <f>SUM(BD1085:BD1121)</f>
        <v>0</v>
      </c>
      <c r="BE1122" s="322">
        <f>SUM(BE1085:BE1121)</f>
        <v>0</v>
      </c>
    </row>
    <row r="1123" spans="1:80" x14ac:dyDescent="0.2">
      <c r="A1123" s="283" t="s">
        <v>90</v>
      </c>
      <c r="B1123" s="284" t="s">
        <v>1400</v>
      </c>
      <c r="C1123" s="285" t="s">
        <v>1401</v>
      </c>
      <c r="D1123" s="286"/>
      <c r="E1123" s="287"/>
      <c r="F1123" s="287"/>
      <c r="G1123" s="288"/>
      <c r="H1123" s="289"/>
      <c r="I1123" s="290"/>
      <c r="J1123" s="291"/>
      <c r="K1123" s="292"/>
      <c r="O1123" s="293">
        <v>1</v>
      </c>
    </row>
    <row r="1124" spans="1:80" x14ac:dyDescent="0.2">
      <c r="A1124" s="294">
        <v>289</v>
      </c>
      <c r="B1124" s="295" t="s">
        <v>1403</v>
      </c>
      <c r="C1124" s="296" t="s">
        <v>1404</v>
      </c>
      <c r="D1124" s="297" t="s">
        <v>211</v>
      </c>
      <c r="E1124" s="298">
        <v>8</v>
      </c>
      <c r="F1124" s="298">
        <v>0</v>
      </c>
      <c r="G1124" s="299">
        <f>E1124*F1124</f>
        <v>0</v>
      </c>
      <c r="H1124" s="300">
        <v>0</v>
      </c>
      <c r="I1124" s="301">
        <f>E1124*H1124</f>
        <v>0</v>
      </c>
      <c r="J1124" s="300"/>
      <c r="K1124" s="301">
        <f>E1124*J1124</f>
        <v>0</v>
      </c>
      <c r="O1124" s="293">
        <v>2</v>
      </c>
      <c r="AA1124" s="262">
        <v>12</v>
      </c>
      <c r="AB1124" s="262">
        <v>0</v>
      </c>
      <c r="AC1124" s="262">
        <v>578</v>
      </c>
      <c r="AZ1124" s="262">
        <v>4</v>
      </c>
      <c r="BA1124" s="262">
        <f>IF(AZ1124=1,G1124,0)</f>
        <v>0</v>
      </c>
      <c r="BB1124" s="262">
        <f>IF(AZ1124=2,G1124,0)</f>
        <v>0</v>
      </c>
      <c r="BC1124" s="262">
        <f>IF(AZ1124=3,G1124,0)</f>
        <v>0</v>
      </c>
      <c r="BD1124" s="262">
        <f>IF(AZ1124=4,G1124,0)</f>
        <v>0</v>
      </c>
      <c r="BE1124" s="262">
        <f>IF(AZ1124=5,G1124,0)</f>
        <v>0</v>
      </c>
      <c r="CA1124" s="293">
        <v>12</v>
      </c>
      <c r="CB1124" s="293">
        <v>0</v>
      </c>
    </row>
    <row r="1125" spans="1:80" x14ac:dyDescent="0.2">
      <c r="A1125" s="302"/>
      <c r="B1125" s="305"/>
      <c r="C1125" s="306" t="s">
        <v>1405</v>
      </c>
      <c r="D1125" s="307"/>
      <c r="E1125" s="308">
        <v>8</v>
      </c>
      <c r="F1125" s="309"/>
      <c r="G1125" s="310"/>
      <c r="H1125" s="311"/>
      <c r="I1125" s="303"/>
      <c r="J1125" s="312"/>
      <c r="K1125" s="303"/>
      <c r="M1125" s="304" t="s">
        <v>1405</v>
      </c>
      <c r="O1125" s="293"/>
    </row>
    <row r="1126" spans="1:80" x14ac:dyDescent="0.2">
      <c r="A1126" s="313"/>
      <c r="B1126" s="314" t="s">
        <v>94</v>
      </c>
      <c r="C1126" s="315" t="s">
        <v>1402</v>
      </c>
      <c r="D1126" s="316"/>
      <c r="E1126" s="317"/>
      <c r="F1126" s="318"/>
      <c r="G1126" s="319">
        <f>SUM(G1123:G1125)</f>
        <v>0</v>
      </c>
      <c r="H1126" s="320"/>
      <c r="I1126" s="321">
        <f>SUM(I1123:I1125)</f>
        <v>0</v>
      </c>
      <c r="J1126" s="320"/>
      <c r="K1126" s="321">
        <f>SUM(K1123:K1125)</f>
        <v>0</v>
      </c>
      <c r="O1126" s="293">
        <v>4</v>
      </c>
      <c r="BA1126" s="322">
        <f>SUM(BA1123:BA1125)</f>
        <v>0</v>
      </c>
      <c r="BB1126" s="322">
        <f>SUM(BB1123:BB1125)</f>
        <v>0</v>
      </c>
      <c r="BC1126" s="322">
        <f>SUM(BC1123:BC1125)</f>
        <v>0</v>
      </c>
      <c r="BD1126" s="322">
        <f>SUM(BD1123:BD1125)</f>
        <v>0</v>
      </c>
      <c r="BE1126" s="322">
        <f>SUM(BE1123:BE1125)</f>
        <v>0</v>
      </c>
    </row>
    <row r="1127" spans="1:80" x14ac:dyDescent="0.2">
      <c r="A1127" s="283" t="s">
        <v>90</v>
      </c>
      <c r="B1127" s="284" t="s">
        <v>1406</v>
      </c>
      <c r="C1127" s="285" t="s">
        <v>1407</v>
      </c>
      <c r="D1127" s="286"/>
      <c r="E1127" s="287"/>
      <c r="F1127" s="287"/>
      <c r="G1127" s="288"/>
      <c r="H1127" s="289"/>
      <c r="I1127" s="290"/>
      <c r="J1127" s="291"/>
      <c r="K1127" s="292"/>
      <c r="O1127" s="293">
        <v>1</v>
      </c>
    </row>
    <row r="1128" spans="1:80" x14ac:dyDescent="0.2">
      <c r="A1128" s="294">
        <v>290</v>
      </c>
      <c r="B1128" s="295" t="s">
        <v>1409</v>
      </c>
      <c r="C1128" s="296" t="s">
        <v>1410</v>
      </c>
      <c r="D1128" s="297" t="s">
        <v>139</v>
      </c>
      <c r="E1128" s="298">
        <v>462.05917210000001</v>
      </c>
      <c r="F1128" s="298">
        <v>0</v>
      </c>
      <c r="G1128" s="299">
        <f>E1128*F1128</f>
        <v>0</v>
      </c>
      <c r="H1128" s="300">
        <v>0</v>
      </c>
      <c r="I1128" s="301">
        <f>E1128*H1128</f>
        <v>0</v>
      </c>
      <c r="J1128" s="300"/>
      <c r="K1128" s="301">
        <f>E1128*J1128</f>
        <v>0</v>
      </c>
      <c r="O1128" s="293">
        <v>2</v>
      </c>
      <c r="AA1128" s="262">
        <v>8</v>
      </c>
      <c r="AB1128" s="262">
        <v>0</v>
      </c>
      <c r="AC1128" s="262">
        <v>3</v>
      </c>
      <c r="AZ1128" s="262">
        <v>1</v>
      </c>
      <c r="BA1128" s="262">
        <f>IF(AZ1128=1,G1128,0)</f>
        <v>0</v>
      </c>
      <c r="BB1128" s="262">
        <f>IF(AZ1128=2,G1128,0)</f>
        <v>0</v>
      </c>
      <c r="BC1128" s="262">
        <f>IF(AZ1128=3,G1128,0)</f>
        <v>0</v>
      </c>
      <c r="BD1128" s="262">
        <f>IF(AZ1128=4,G1128,0)</f>
        <v>0</v>
      </c>
      <c r="BE1128" s="262">
        <f>IF(AZ1128=5,G1128,0)</f>
        <v>0</v>
      </c>
      <c r="CA1128" s="293">
        <v>8</v>
      </c>
      <c r="CB1128" s="293">
        <v>0</v>
      </c>
    </row>
    <row r="1129" spans="1:80" x14ac:dyDescent="0.2">
      <c r="A1129" s="294">
        <v>291</v>
      </c>
      <c r="B1129" s="295" t="s">
        <v>1411</v>
      </c>
      <c r="C1129" s="296" t="s">
        <v>1412</v>
      </c>
      <c r="D1129" s="297" t="s">
        <v>139</v>
      </c>
      <c r="E1129" s="298">
        <v>924.11834420000002</v>
      </c>
      <c r="F1129" s="298">
        <v>0</v>
      </c>
      <c r="G1129" s="299">
        <f>E1129*F1129</f>
        <v>0</v>
      </c>
      <c r="H1129" s="300">
        <v>0</v>
      </c>
      <c r="I1129" s="301">
        <f>E1129*H1129</f>
        <v>0</v>
      </c>
      <c r="J1129" s="300"/>
      <c r="K1129" s="301">
        <f>E1129*J1129</f>
        <v>0</v>
      </c>
      <c r="O1129" s="293">
        <v>2</v>
      </c>
      <c r="AA1129" s="262">
        <v>8</v>
      </c>
      <c r="AB1129" s="262">
        <v>0</v>
      </c>
      <c r="AC1129" s="262">
        <v>3</v>
      </c>
      <c r="AZ1129" s="262">
        <v>1</v>
      </c>
      <c r="BA1129" s="262">
        <f>IF(AZ1129=1,G1129,0)</f>
        <v>0</v>
      </c>
      <c r="BB1129" s="262">
        <f>IF(AZ1129=2,G1129,0)</f>
        <v>0</v>
      </c>
      <c r="BC1129" s="262">
        <f>IF(AZ1129=3,G1129,0)</f>
        <v>0</v>
      </c>
      <c r="BD1129" s="262">
        <f>IF(AZ1129=4,G1129,0)</f>
        <v>0</v>
      </c>
      <c r="BE1129" s="262">
        <f>IF(AZ1129=5,G1129,0)</f>
        <v>0</v>
      </c>
      <c r="CA1129" s="293">
        <v>8</v>
      </c>
      <c r="CB1129" s="293">
        <v>0</v>
      </c>
    </row>
    <row r="1130" spans="1:80" x14ac:dyDescent="0.2">
      <c r="A1130" s="294">
        <v>292</v>
      </c>
      <c r="B1130" s="295" t="s">
        <v>1413</v>
      </c>
      <c r="C1130" s="296" t="s">
        <v>1414</v>
      </c>
      <c r="D1130" s="297" t="s">
        <v>139</v>
      </c>
      <c r="E1130" s="298">
        <v>462.05917210000001</v>
      </c>
      <c r="F1130" s="298">
        <v>0</v>
      </c>
      <c r="G1130" s="299">
        <f>E1130*F1130</f>
        <v>0</v>
      </c>
      <c r="H1130" s="300">
        <v>0</v>
      </c>
      <c r="I1130" s="301">
        <f>E1130*H1130</f>
        <v>0</v>
      </c>
      <c r="J1130" s="300"/>
      <c r="K1130" s="301">
        <f>E1130*J1130</f>
        <v>0</v>
      </c>
      <c r="O1130" s="293">
        <v>2</v>
      </c>
      <c r="AA1130" s="262">
        <v>8</v>
      </c>
      <c r="AB1130" s="262">
        <v>0</v>
      </c>
      <c r="AC1130" s="262">
        <v>3</v>
      </c>
      <c r="AZ1130" s="262">
        <v>1</v>
      </c>
      <c r="BA1130" s="262">
        <f>IF(AZ1130=1,G1130,0)</f>
        <v>0</v>
      </c>
      <c r="BB1130" s="262">
        <f>IF(AZ1130=2,G1130,0)</f>
        <v>0</v>
      </c>
      <c r="BC1130" s="262">
        <f>IF(AZ1130=3,G1130,0)</f>
        <v>0</v>
      </c>
      <c r="BD1130" s="262">
        <f>IF(AZ1130=4,G1130,0)</f>
        <v>0</v>
      </c>
      <c r="BE1130" s="262">
        <f>IF(AZ1130=5,G1130,0)</f>
        <v>0</v>
      </c>
      <c r="CA1130" s="293">
        <v>8</v>
      </c>
      <c r="CB1130" s="293">
        <v>0</v>
      </c>
    </row>
    <row r="1131" spans="1:80" x14ac:dyDescent="0.2">
      <c r="A1131" s="294">
        <v>293</v>
      </c>
      <c r="B1131" s="295" t="s">
        <v>1415</v>
      </c>
      <c r="C1131" s="296" t="s">
        <v>1416</v>
      </c>
      <c r="D1131" s="297" t="s">
        <v>139</v>
      </c>
      <c r="E1131" s="298">
        <v>924.11834420000002</v>
      </c>
      <c r="F1131" s="298">
        <v>0</v>
      </c>
      <c r="G1131" s="299">
        <f>E1131*F1131</f>
        <v>0</v>
      </c>
      <c r="H1131" s="300">
        <v>0</v>
      </c>
      <c r="I1131" s="301">
        <f>E1131*H1131</f>
        <v>0</v>
      </c>
      <c r="J1131" s="300"/>
      <c r="K1131" s="301">
        <f>E1131*J1131</f>
        <v>0</v>
      </c>
      <c r="O1131" s="293">
        <v>2</v>
      </c>
      <c r="AA1131" s="262">
        <v>8</v>
      </c>
      <c r="AB1131" s="262">
        <v>0</v>
      </c>
      <c r="AC1131" s="262">
        <v>3</v>
      </c>
      <c r="AZ1131" s="262">
        <v>1</v>
      </c>
      <c r="BA1131" s="262">
        <f>IF(AZ1131=1,G1131,0)</f>
        <v>0</v>
      </c>
      <c r="BB1131" s="262">
        <f>IF(AZ1131=2,G1131,0)</f>
        <v>0</v>
      </c>
      <c r="BC1131" s="262">
        <f>IF(AZ1131=3,G1131,0)</f>
        <v>0</v>
      </c>
      <c r="BD1131" s="262">
        <f>IF(AZ1131=4,G1131,0)</f>
        <v>0</v>
      </c>
      <c r="BE1131" s="262">
        <f>IF(AZ1131=5,G1131,0)</f>
        <v>0</v>
      </c>
      <c r="CA1131" s="293">
        <v>8</v>
      </c>
      <c r="CB1131" s="293">
        <v>0</v>
      </c>
    </row>
    <row r="1132" spans="1:80" x14ac:dyDescent="0.2">
      <c r="A1132" s="294">
        <v>294</v>
      </c>
      <c r="B1132" s="295" t="s">
        <v>1417</v>
      </c>
      <c r="C1132" s="296" t="s">
        <v>1418</v>
      </c>
      <c r="D1132" s="297" t="s">
        <v>139</v>
      </c>
      <c r="E1132" s="298">
        <v>462.05917210000001</v>
      </c>
      <c r="F1132" s="298">
        <v>0</v>
      </c>
      <c r="G1132" s="299">
        <f>E1132*F1132</f>
        <v>0</v>
      </c>
      <c r="H1132" s="300">
        <v>0</v>
      </c>
      <c r="I1132" s="301">
        <f>E1132*H1132</f>
        <v>0</v>
      </c>
      <c r="J1132" s="300"/>
      <c r="K1132" s="301">
        <f>E1132*J1132</f>
        <v>0</v>
      </c>
      <c r="O1132" s="293">
        <v>2</v>
      </c>
      <c r="AA1132" s="262">
        <v>8</v>
      </c>
      <c r="AB1132" s="262">
        <v>0</v>
      </c>
      <c r="AC1132" s="262">
        <v>3</v>
      </c>
      <c r="AZ1132" s="262">
        <v>1</v>
      </c>
      <c r="BA1132" s="262">
        <f>IF(AZ1132=1,G1132,0)</f>
        <v>0</v>
      </c>
      <c r="BB1132" s="262">
        <f>IF(AZ1132=2,G1132,0)</f>
        <v>0</v>
      </c>
      <c r="BC1132" s="262">
        <f>IF(AZ1132=3,G1132,0)</f>
        <v>0</v>
      </c>
      <c r="BD1132" s="262">
        <f>IF(AZ1132=4,G1132,0)</f>
        <v>0</v>
      </c>
      <c r="BE1132" s="262">
        <f>IF(AZ1132=5,G1132,0)</f>
        <v>0</v>
      </c>
      <c r="CA1132" s="293">
        <v>8</v>
      </c>
      <c r="CB1132" s="293">
        <v>0</v>
      </c>
    </row>
    <row r="1133" spans="1:80" x14ac:dyDescent="0.2">
      <c r="A1133" s="294">
        <v>295</v>
      </c>
      <c r="B1133" s="295" t="s">
        <v>1419</v>
      </c>
      <c r="C1133" s="296" t="s">
        <v>1420</v>
      </c>
      <c r="D1133" s="297" t="s">
        <v>139</v>
      </c>
      <c r="E1133" s="298">
        <v>6468.8284094000001</v>
      </c>
      <c r="F1133" s="298">
        <v>0</v>
      </c>
      <c r="G1133" s="299">
        <f>E1133*F1133</f>
        <v>0</v>
      </c>
      <c r="H1133" s="300">
        <v>0</v>
      </c>
      <c r="I1133" s="301">
        <f>E1133*H1133</f>
        <v>0</v>
      </c>
      <c r="J1133" s="300"/>
      <c r="K1133" s="301">
        <f>E1133*J1133</f>
        <v>0</v>
      </c>
      <c r="O1133" s="293">
        <v>2</v>
      </c>
      <c r="AA1133" s="262">
        <v>8</v>
      </c>
      <c r="AB1133" s="262">
        <v>0</v>
      </c>
      <c r="AC1133" s="262">
        <v>3</v>
      </c>
      <c r="AZ1133" s="262">
        <v>1</v>
      </c>
      <c r="BA1133" s="262">
        <f>IF(AZ1133=1,G1133,0)</f>
        <v>0</v>
      </c>
      <c r="BB1133" s="262">
        <f>IF(AZ1133=2,G1133,0)</f>
        <v>0</v>
      </c>
      <c r="BC1133" s="262">
        <f>IF(AZ1133=3,G1133,0)</f>
        <v>0</v>
      </c>
      <c r="BD1133" s="262">
        <f>IF(AZ1133=4,G1133,0)</f>
        <v>0</v>
      </c>
      <c r="BE1133" s="262">
        <f>IF(AZ1133=5,G1133,0)</f>
        <v>0</v>
      </c>
      <c r="CA1133" s="293">
        <v>8</v>
      </c>
      <c r="CB1133" s="293">
        <v>0</v>
      </c>
    </row>
    <row r="1134" spans="1:80" x14ac:dyDescent="0.2">
      <c r="A1134" s="294">
        <v>296</v>
      </c>
      <c r="B1134" s="295" t="s">
        <v>1421</v>
      </c>
      <c r="C1134" s="296" t="s">
        <v>1422</v>
      </c>
      <c r="D1134" s="297" t="s">
        <v>139</v>
      </c>
      <c r="E1134" s="298">
        <v>462.05917210000001</v>
      </c>
      <c r="F1134" s="298">
        <v>0</v>
      </c>
      <c r="G1134" s="299">
        <f>E1134*F1134</f>
        <v>0</v>
      </c>
      <c r="H1134" s="300">
        <v>0</v>
      </c>
      <c r="I1134" s="301">
        <f>E1134*H1134</f>
        <v>0</v>
      </c>
      <c r="J1134" s="300"/>
      <c r="K1134" s="301">
        <f>E1134*J1134</f>
        <v>0</v>
      </c>
      <c r="O1134" s="293">
        <v>2</v>
      </c>
      <c r="AA1134" s="262">
        <v>8</v>
      </c>
      <c r="AB1134" s="262">
        <v>0</v>
      </c>
      <c r="AC1134" s="262">
        <v>3</v>
      </c>
      <c r="AZ1134" s="262">
        <v>1</v>
      </c>
      <c r="BA1134" s="262">
        <f>IF(AZ1134=1,G1134,0)</f>
        <v>0</v>
      </c>
      <c r="BB1134" s="262">
        <f>IF(AZ1134=2,G1134,0)</f>
        <v>0</v>
      </c>
      <c r="BC1134" s="262">
        <f>IF(AZ1134=3,G1134,0)</f>
        <v>0</v>
      </c>
      <c r="BD1134" s="262">
        <f>IF(AZ1134=4,G1134,0)</f>
        <v>0</v>
      </c>
      <c r="BE1134" s="262">
        <f>IF(AZ1134=5,G1134,0)</f>
        <v>0</v>
      </c>
      <c r="CA1134" s="293">
        <v>8</v>
      </c>
      <c r="CB1134" s="293">
        <v>0</v>
      </c>
    </row>
    <row r="1135" spans="1:80" x14ac:dyDescent="0.2">
      <c r="A1135" s="313"/>
      <c r="B1135" s="314" t="s">
        <v>94</v>
      </c>
      <c r="C1135" s="315" t="s">
        <v>1408</v>
      </c>
      <c r="D1135" s="316"/>
      <c r="E1135" s="317"/>
      <c r="F1135" s="318"/>
      <c r="G1135" s="319">
        <f>SUM(G1127:G1134)</f>
        <v>0</v>
      </c>
      <c r="H1135" s="320"/>
      <c r="I1135" s="321">
        <f>SUM(I1127:I1134)</f>
        <v>0</v>
      </c>
      <c r="J1135" s="320"/>
      <c r="K1135" s="321">
        <f>SUM(K1127:K1134)</f>
        <v>0</v>
      </c>
      <c r="O1135" s="293">
        <v>4</v>
      </c>
      <c r="BA1135" s="322">
        <f>SUM(BA1127:BA1134)</f>
        <v>0</v>
      </c>
      <c r="BB1135" s="322">
        <f>SUM(BB1127:BB1134)</f>
        <v>0</v>
      </c>
      <c r="BC1135" s="322">
        <f>SUM(BC1127:BC1134)</f>
        <v>0</v>
      </c>
      <c r="BD1135" s="322">
        <f>SUM(BD1127:BD1134)</f>
        <v>0</v>
      </c>
      <c r="BE1135" s="322">
        <f>SUM(BE1127:BE1134)</f>
        <v>0</v>
      </c>
    </row>
    <row r="1136" spans="1:80" x14ac:dyDescent="0.2">
      <c r="E1136" s="262"/>
    </row>
    <row r="1137" spans="5:5" x14ac:dyDescent="0.2">
      <c r="E1137" s="262"/>
    </row>
    <row r="1138" spans="5:5" x14ac:dyDescent="0.2">
      <c r="E1138" s="262"/>
    </row>
    <row r="1139" spans="5:5" x14ac:dyDescent="0.2">
      <c r="E1139" s="262"/>
    </row>
    <row r="1140" spans="5:5" x14ac:dyDescent="0.2">
      <c r="E1140" s="262"/>
    </row>
    <row r="1141" spans="5:5" x14ac:dyDescent="0.2">
      <c r="E1141" s="262"/>
    </row>
    <row r="1142" spans="5:5" x14ac:dyDescent="0.2">
      <c r="E1142" s="262"/>
    </row>
    <row r="1143" spans="5:5" x14ac:dyDescent="0.2">
      <c r="E1143" s="262"/>
    </row>
    <row r="1144" spans="5:5" x14ac:dyDescent="0.2">
      <c r="E1144" s="262"/>
    </row>
    <row r="1145" spans="5:5" x14ac:dyDescent="0.2">
      <c r="E1145" s="262"/>
    </row>
    <row r="1146" spans="5:5" x14ac:dyDescent="0.2">
      <c r="E1146" s="262"/>
    </row>
    <row r="1147" spans="5:5" x14ac:dyDescent="0.2">
      <c r="E1147" s="262"/>
    </row>
    <row r="1148" spans="5:5" x14ac:dyDescent="0.2">
      <c r="E1148" s="262"/>
    </row>
    <row r="1149" spans="5:5" x14ac:dyDescent="0.2">
      <c r="E1149" s="262"/>
    </row>
    <row r="1150" spans="5:5" x14ac:dyDescent="0.2">
      <c r="E1150" s="262"/>
    </row>
    <row r="1151" spans="5:5" x14ac:dyDescent="0.2">
      <c r="E1151" s="262"/>
    </row>
    <row r="1152" spans="5:5" x14ac:dyDescent="0.2">
      <c r="E1152" s="262"/>
    </row>
    <row r="1153" spans="1:7" x14ac:dyDescent="0.2">
      <c r="E1153" s="262"/>
    </row>
    <row r="1154" spans="1:7" x14ac:dyDescent="0.2">
      <c r="E1154" s="262"/>
    </row>
    <row r="1155" spans="1:7" x14ac:dyDescent="0.2">
      <c r="E1155" s="262"/>
    </row>
    <row r="1156" spans="1:7" x14ac:dyDescent="0.2">
      <c r="E1156" s="262"/>
    </row>
    <row r="1157" spans="1:7" x14ac:dyDescent="0.2">
      <c r="E1157" s="262"/>
    </row>
    <row r="1158" spans="1:7" x14ac:dyDescent="0.2">
      <c r="E1158" s="262"/>
    </row>
    <row r="1159" spans="1:7" x14ac:dyDescent="0.2">
      <c r="A1159" s="312"/>
      <c r="B1159" s="312"/>
      <c r="C1159" s="312"/>
      <c r="D1159" s="312"/>
      <c r="E1159" s="312"/>
      <c r="F1159" s="312"/>
      <c r="G1159" s="312"/>
    </row>
    <row r="1160" spans="1:7" x14ac:dyDescent="0.2">
      <c r="A1160" s="312"/>
      <c r="B1160" s="312"/>
      <c r="C1160" s="312"/>
      <c r="D1160" s="312"/>
      <c r="E1160" s="312"/>
      <c r="F1160" s="312"/>
      <c r="G1160" s="312"/>
    </row>
    <row r="1161" spans="1:7" x14ac:dyDescent="0.2">
      <c r="A1161" s="312"/>
      <c r="B1161" s="312"/>
      <c r="C1161" s="312"/>
      <c r="D1161" s="312"/>
      <c r="E1161" s="312"/>
      <c r="F1161" s="312"/>
      <c r="G1161" s="312"/>
    </row>
    <row r="1162" spans="1:7" x14ac:dyDescent="0.2">
      <c r="A1162" s="312"/>
      <c r="B1162" s="312"/>
      <c r="C1162" s="312"/>
      <c r="D1162" s="312"/>
      <c r="E1162" s="312"/>
      <c r="F1162" s="312"/>
      <c r="G1162" s="312"/>
    </row>
    <row r="1163" spans="1:7" x14ac:dyDescent="0.2">
      <c r="E1163" s="262"/>
    </row>
    <row r="1164" spans="1:7" x14ac:dyDescent="0.2">
      <c r="E1164" s="262"/>
    </row>
    <row r="1165" spans="1:7" x14ac:dyDescent="0.2">
      <c r="E1165" s="262"/>
    </row>
    <row r="1166" spans="1:7" x14ac:dyDescent="0.2">
      <c r="E1166" s="262"/>
    </row>
    <row r="1167" spans="1:7" x14ac:dyDescent="0.2">
      <c r="E1167" s="262"/>
    </row>
    <row r="1168" spans="1:7" x14ac:dyDescent="0.2">
      <c r="E1168" s="262"/>
    </row>
    <row r="1169" spans="5:5" x14ac:dyDescent="0.2">
      <c r="E1169" s="262"/>
    </row>
    <row r="1170" spans="5:5" x14ac:dyDescent="0.2">
      <c r="E1170" s="262"/>
    </row>
    <row r="1171" spans="5:5" x14ac:dyDescent="0.2">
      <c r="E1171" s="262"/>
    </row>
    <row r="1172" spans="5:5" x14ac:dyDescent="0.2">
      <c r="E1172" s="262"/>
    </row>
    <row r="1173" spans="5:5" x14ac:dyDescent="0.2">
      <c r="E1173" s="262"/>
    </row>
    <row r="1174" spans="5:5" x14ac:dyDescent="0.2">
      <c r="E1174" s="262"/>
    </row>
    <row r="1175" spans="5:5" x14ac:dyDescent="0.2">
      <c r="E1175" s="262"/>
    </row>
    <row r="1176" spans="5:5" x14ac:dyDescent="0.2">
      <c r="E1176" s="262"/>
    </row>
    <row r="1177" spans="5:5" x14ac:dyDescent="0.2">
      <c r="E1177" s="262"/>
    </row>
    <row r="1178" spans="5:5" x14ac:dyDescent="0.2">
      <c r="E1178" s="262"/>
    </row>
    <row r="1179" spans="5:5" x14ac:dyDescent="0.2">
      <c r="E1179" s="262"/>
    </row>
    <row r="1180" spans="5:5" x14ac:dyDescent="0.2">
      <c r="E1180" s="262"/>
    </row>
    <row r="1181" spans="5:5" x14ac:dyDescent="0.2">
      <c r="E1181" s="262"/>
    </row>
    <row r="1182" spans="5:5" x14ac:dyDescent="0.2">
      <c r="E1182" s="262"/>
    </row>
    <row r="1183" spans="5:5" x14ac:dyDescent="0.2">
      <c r="E1183" s="262"/>
    </row>
    <row r="1184" spans="5:5" x14ac:dyDescent="0.2">
      <c r="E1184" s="262"/>
    </row>
    <row r="1185" spans="1:7" x14ac:dyDescent="0.2">
      <c r="E1185" s="262"/>
    </row>
    <row r="1186" spans="1:7" x14ac:dyDescent="0.2">
      <c r="E1186" s="262"/>
    </row>
    <row r="1187" spans="1:7" x14ac:dyDescent="0.2">
      <c r="E1187" s="262"/>
    </row>
    <row r="1188" spans="1:7" x14ac:dyDescent="0.2">
      <c r="E1188" s="262"/>
    </row>
    <row r="1189" spans="1:7" x14ac:dyDescent="0.2">
      <c r="E1189" s="262"/>
    </row>
    <row r="1190" spans="1:7" x14ac:dyDescent="0.2">
      <c r="E1190" s="262"/>
    </row>
    <row r="1191" spans="1:7" x14ac:dyDescent="0.2">
      <c r="E1191" s="262"/>
    </row>
    <row r="1192" spans="1:7" x14ac:dyDescent="0.2">
      <c r="E1192" s="262"/>
    </row>
    <row r="1193" spans="1:7" x14ac:dyDescent="0.2">
      <c r="E1193" s="262"/>
    </row>
    <row r="1194" spans="1:7" x14ac:dyDescent="0.2">
      <c r="A1194" s="323"/>
      <c r="B1194" s="323"/>
    </row>
    <row r="1195" spans="1:7" x14ac:dyDescent="0.2">
      <c r="A1195" s="312"/>
      <c r="B1195" s="312"/>
      <c r="C1195" s="324"/>
      <c r="D1195" s="324"/>
      <c r="E1195" s="325"/>
      <c r="F1195" s="324"/>
      <c r="G1195" s="326"/>
    </row>
    <row r="1196" spans="1:7" x14ac:dyDescent="0.2">
      <c r="A1196" s="327"/>
      <c r="B1196" s="327"/>
      <c r="C1196" s="312"/>
      <c r="D1196" s="312"/>
      <c r="E1196" s="328"/>
      <c r="F1196" s="312"/>
      <c r="G1196" s="312"/>
    </row>
    <row r="1197" spans="1:7" x14ac:dyDescent="0.2">
      <c r="A1197" s="312"/>
      <c r="B1197" s="312"/>
      <c r="C1197" s="312"/>
      <c r="D1197" s="312"/>
      <c r="E1197" s="328"/>
      <c r="F1197" s="312"/>
      <c r="G1197" s="312"/>
    </row>
    <row r="1198" spans="1:7" x14ac:dyDescent="0.2">
      <c r="A1198" s="312"/>
      <c r="B1198" s="312"/>
      <c r="C1198" s="312"/>
      <c r="D1198" s="312"/>
      <c r="E1198" s="328"/>
      <c r="F1198" s="312"/>
      <c r="G1198" s="312"/>
    </row>
    <row r="1199" spans="1:7" x14ac:dyDescent="0.2">
      <c r="A1199" s="312"/>
      <c r="B1199" s="312"/>
      <c r="C1199" s="312"/>
      <c r="D1199" s="312"/>
      <c r="E1199" s="328"/>
      <c r="F1199" s="312"/>
      <c r="G1199" s="312"/>
    </row>
    <row r="1200" spans="1:7" x14ac:dyDescent="0.2">
      <c r="A1200" s="312"/>
      <c r="B1200" s="312"/>
      <c r="C1200" s="312"/>
      <c r="D1200" s="312"/>
      <c r="E1200" s="328"/>
      <c r="F1200" s="312"/>
      <c r="G1200" s="312"/>
    </row>
    <row r="1201" spans="1:7" x14ac:dyDescent="0.2">
      <c r="A1201" s="312"/>
      <c r="B1201" s="312"/>
      <c r="C1201" s="312"/>
      <c r="D1201" s="312"/>
      <c r="E1201" s="328"/>
      <c r="F1201" s="312"/>
      <c r="G1201" s="312"/>
    </row>
    <row r="1202" spans="1:7" x14ac:dyDescent="0.2">
      <c r="A1202" s="312"/>
      <c r="B1202" s="312"/>
      <c r="C1202" s="312"/>
      <c r="D1202" s="312"/>
      <c r="E1202" s="328"/>
      <c r="F1202" s="312"/>
      <c r="G1202" s="312"/>
    </row>
    <row r="1203" spans="1:7" x14ac:dyDescent="0.2">
      <c r="A1203" s="312"/>
      <c r="B1203" s="312"/>
      <c r="C1203" s="312"/>
      <c r="D1203" s="312"/>
      <c r="E1203" s="328"/>
      <c r="F1203" s="312"/>
      <c r="G1203" s="312"/>
    </row>
    <row r="1204" spans="1:7" x14ac:dyDescent="0.2">
      <c r="A1204" s="312"/>
      <c r="B1204" s="312"/>
      <c r="C1204" s="312"/>
      <c r="D1204" s="312"/>
      <c r="E1204" s="328"/>
      <c r="F1204" s="312"/>
      <c r="G1204" s="312"/>
    </row>
    <row r="1205" spans="1:7" x14ac:dyDescent="0.2">
      <c r="A1205" s="312"/>
      <c r="B1205" s="312"/>
      <c r="C1205" s="312"/>
      <c r="D1205" s="312"/>
      <c r="E1205" s="328"/>
      <c r="F1205" s="312"/>
      <c r="G1205" s="312"/>
    </row>
    <row r="1206" spans="1:7" x14ac:dyDescent="0.2">
      <c r="A1206" s="312"/>
      <c r="B1206" s="312"/>
      <c r="C1206" s="312"/>
      <c r="D1206" s="312"/>
      <c r="E1206" s="328"/>
      <c r="F1206" s="312"/>
      <c r="G1206" s="312"/>
    </row>
    <row r="1207" spans="1:7" x14ac:dyDescent="0.2">
      <c r="A1207" s="312"/>
      <c r="B1207" s="312"/>
      <c r="C1207" s="312"/>
      <c r="D1207" s="312"/>
      <c r="E1207" s="328"/>
      <c r="F1207" s="312"/>
      <c r="G1207" s="312"/>
    </row>
    <row r="1208" spans="1:7" x14ac:dyDescent="0.2">
      <c r="A1208" s="312"/>
      <c r="B1208" s="312"/>
      <c r="C1208" s="312"/>
      <c r="D1208" s="312"/>
      <c r="E1208" s="328"/>
      <c r="F1208" s="312"/>
      <c r="G1208" s="312"/>
    </row>
  </sheetData>
  <mergeCells count="781">
    <mergeCell ref="C1125:D1125"/>
    <mergeCell ref="C1116:D1116"/>
    <mergeCell ref="C1117:D1117"/>
    <mergeCell ref="C1118:D1118"/>
    <mergeCell ref="C1119:D1119"/>
    <mergeCell ref="C1120:D1120"/>
    <mergeCell ref="C1121:D1121"/>
    <mergeCell ref="C1110:D1110"/>
    <mergeCell ref="C1111:D1111"/>
    <mergeCell ref="C1112:D1112"/>
    <mergeCell ref="C1113:D1113"/>
    <mergeCell ref="C1114:D1114"/>
    <mergeCell ref="C1115:D1115"/>
    <mergeCell ref="C1104:D1104"/>
    <mergeCell ref="C1105:D1105"/>
    <mergeCell ref="C1106:D1106"/>
    <mergeCell ref="C1107:D1107"/>
    <mergeCell ref="C1108:D1108"/>
    <mergeCell ref="C1109:D1109"/>
    <mergeCell ref="C1098:D1098"/>
    <mergeCell ref="C1099:D1099"/>
    <mergeCell ref="C1100:D1100"/>
    <mergeCell ref="C1101:D1101"/>
    <mergeCell ref="C1102:D1102"/>
    <mergeCell ref="C1103:D1103"/>
    <mergeCell ref="C1092:D1092"/>
    <mergeCell ref="C1093:D1093"/>
    <mergeCell ref="C1094:D1094"/>
    <mergeCell ref="C1095:D1095"/>
    <mergeCell ref="C1096:D1096"/>
    <mergeCell ref="C1097:D1097"/>
    <mergeCell ref="C1078:D1078"/>
    <mergeCell ref="C1080:D1080"/>
    <mergeCell ref="C1083:D1083"/>
    <mergeCell ref="C1087:D1087"/>
    <mergeCell ref="C1088:D1088"/>
    <mergeCell ref="C1089:D1089"/>
    <mergeCell ref="C1090:D1090"/>
    <mergeCell ref="C1091:D1091"/>
    <mergeCell ref="C1067:D1067"/>
    <mergeCell ref="C1071:D1071"/>
    <mergeCell ref="C1072:D1072"/>
    <mergeCell ref="C1073:D1073"/>
    <mergeCell ref="C1074:D1074"/>
    <mergeCell ref="C1075:D1075"/>
    <mergeCell ref="C1076:D1076"/>
    <mergeCell ref="C1077:D1077"/>
    <mergeCell ref="C1060:D1060"/>
    <mergeCell ref="C1061:D1061"/>
    <mergeCell ref="C1062:D1062"/>
    <mergeCell ref="C1063:D1063"/>
    <mergeCell ref="C1064:D1064"/>
    <mergeCell ref="C1065:D1065"/>
    <mergeCell ref="C1066:D1066"/>
    <mergeCell ref="C1046:D1046"/>
    <mergeCell ref="C1047:D1047"/>
    <mergeCell ref="C1048:D1048"/>
    <mergeCell ref="C1049:D1049"/>
    <mergeCell ref="C1051:D1051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19:D1019"/>
    <mergeCell ref="C1021:D1021"/>
    <mergeCell ref="C1022:D1022"/>
    <mergeCell ref="C1024:D1024"/>
    <mergeCell ref="C1025:D1025"/>
    <mergeCell ref="C1027:D1027"/>
    <mergeCell ref="C1028:D1028"/>
    <mergeCell ref="C1029:D1029"/>
    <mergeCell ref="C1030:D1030"/>
    <mergeCell ref="C1005:D1005"/>
    <mergeCell ref="C1007:D1007"/>
    <mergeCell ref="C1009:D1009"/>
    <mergeCell ref="C1011:D1011"/>
    <mergeCell ref="C1013:D1013"/>
    <mergeCell ref="C1031:D1031"/>
    <mergeCell ref="C1032:D1032"/>
    <mergeCell ref="C1033:D1033"/>
    <mergeCell ref="C994:D994"/>
    <mergeCell ref="C996:D996"/>
    <mergeCell ref="C998:D998"/>
    <mergeCell ref="C1000:D1000"/>
    <mergeCell ref="C1002:D1002"/>
    <mergeCell ref="C1004:D1004"/>
    <mergeCell ref="C987:D987"/>
    <mergeCell ref="C989:D989"/>
    <mergeCell ref="C990:D990"/>
    <mergeCell ref="C991:D991"/>
    <mergeCell ref="C992:D992"/>
    <mergeCell ref="C993:D993"/>
    <mergeCell ref="C981:D981"/>
    <mergeCell ref="C982:D982"/>
    <mergeCell ref="C983:D983"/>
    <mergeCell ref="C984:D984"/>
    <mergeCell ref="C985:D985"/>
    <mergeCell ref="C986:D986"/>
    <mergeCell ref="C974:D974"/>
    <mergeCell ref="C975:D975"/>
    <mergeCell ref="C976:D976"/>
    <mergeCell ref="C977:D977"/>
    <mergeCell ref="C979:D979"/>
    <mergeCell ref="C980:D980"/>
    <mergeCell ref="C968:D968"/>
    <mergeCell ref="C969:D969"/>
    <mergeCell ref="C970:D970"/>
    <mergeCell ref="C971:D971"/>
    <mergeCell ref="C972:D972"/>
    <mergeCell ref="C973:D973"/>
    <mergeCell ref="C961:D961"/>
    <mergeCell ref="C962:D962"/>
    <mergeCell ref="C963:D963"/>
    <mergeCell ref="C964:D964"/>
    <mergeCell ref="C965:D965"/>
    <mergeCell ref="C967:D967"/>
    <mergeCell ref="C955:D955"/>
    <mergeCell ref="C956:D956"/>
    <mergeCell ref="C957:D957"/>
    <mergeCell ref="C958:D958"/>
    <mergeCell ref="C959:D959"/>
    <mergeCell ref="C960:D960"/>
    <mergeCell ref="C947:D947"/>
    <mergeCell ref="C948:D948"/>
    <mergeCell ref="C949:D949"/>
    <mergeCell ref="C950:D950"/>
    <mergeCell ref="C951:D951"/>
    <mergeCell ref="C953:D953"/>
    <mergeCell ref="C941:D941"/>
    <mergeCell ref="C942:D942"/>
    <mergeCell ref="C943:D943"/>
    <mergeCell ref="C944:D944"/>
    <mergeCell ref="C945:D945"/>
    <mergeCell ref="C946:D946"/>
    <mergeCell ref="C935:D935"/>
    <mergeCell ref="C936:D936"/>
    <mergeCell ref="C937:D937"/>
    <mergeCell ref="C938:D938"/>
    <mergeCell ref="C939:D939"/>
    <mergeCell ref="C940:D940"/>
    <mergeCell ref="C926:D926"/>
    <mergeCell ref="C927:D927"/>
    <mergeCell ref="C928:D928"/>
    <mergeCell ref="C930:D930"/>
    <mergeCell ref="C932:D932"/>
    <mergeCell ref="C933:D933"/>
    <mergeCell ref="C919:D919"/>
    <mergeCell ref="C920:D920"/>
    <mergeCell ref="C922:D922"/>
    <mergeCell ref="C923:D923"/>
    <mergeCell ref="C924:D924"/>
    <mergeCell ref="C925:D925"/>
    <mergeCell ref="C910:D910"/>
    <mergeCell ref="C911:D911"/>
    <mergeCell ref="C913:D913"/>
    <mergeCell ref="C914:D914"/>
    <mergeCell ref="C916:D916"/>
    <mergeCell ref="C917:D917"/>
    <mergeCell ref="C901:D901"/>
    <mergeCell ref="C903:D903"/>
    <mergeCell ref="C904:D904"/>
    <mergeCell ref="C906:D906"/>
    <mergeCell ref="C907:D907"/>
    <mergeCell ref="C909:D909"/>
    <mergeCell ref="C892:D892"/>
    <mergeCell ref="C893:D893"/>
    <mergeCell ref="C895:D895"/>
    <mergeCell ref="C896:D896"/>
    <mergeCell ref="C898:D898"/>
    <mergeCell ref="C900:D900"/>
    <mergeCell ref="C886:D886"/>
    <mergeCell ref="C887:D887"/>
    <mergeCell ref="C888:D888"/>
    <mergeCell ref="C889:D889"/>
    <mergeCell ref="C890:D890"/>
    <mergeCell ref="C891:D891"/>
    <mergeCell ref="C879:D879"/>
    <mergeCell ref="C881:D881"/>
    <mergeCell ref="C882:D882"/>
    <mergeCell ref="C883:D883"/>
    <mergeCell ref="C884:D884"/>
    <mergeCell ref="C885:D885"/>
    <mergeCell ref="C871:D871"/>
    <mergeCell ref="C872:D872"/>
    <mergeCell ref="C874:D874"/>
    <mergeCell ref="C875:D875"/>
    <mergeCell ref="C876:D876"/>
    <mergeCell ref="C878:D878"/>
    <mergeCell ref="C862:D862"/>
    <mergeCell ref="C863:D863"/>
    <mergeCell ref="C864:D864"/>
    <mergeCell ref="C866:D866"/>
    <mergeCell ref="C867:D867"/>
    <mergeCell ref="C869:D869"/>
    <mergeCell ref="C853:D853"/>
    <mergeCell ref="C854:D854"/>
    <mergeCell ref="C855:D855"/>
    <mergeCell ref="C857:D857"/>
    <mergeCell ref="C858:D858"/>
    <mergeCell ref="C860:D860"/>
    <mergeCell ref="C833:D833"/>
    <mergeCell ref="C835:D835"/>
    <mergeCell ref="C841:D841"/>
    <mergeCell ref="C843:D843"/>
    <mergeCell ref="C845:D845"/>
    <mergeCell ref="C847:D847"/>
    <mergeCell ref="C849:D849"/>
    <mergeCell ref="C851:D851"/>
    <mergeCell ref="C815:D815"/>
    <mergeCell ref="C817:D817"/>
    <mergeCell ref="C819:D819"/>
    <mergeCell ref="C824:D824"/>
    <mergeCell ref="C825:D825"/>
    <mergeCell ref="C828:D828"/>
    <mergeCell ref="C830:D830"/>
    <mergeCell ref="C831:D831"/>
    <mergeCell ref="C806:D806"/>
    <mergeCell ref="C808:D808"/>
    <mergeCell ref="C809:D809"/>
    <mergeCell ref="C810:D810"/>
    <mergeCell ref="C811:D811"/>
    <mergeCell ref="C813:D813"/>
    <mergeCell ref="C787:D787"/>
    <mergeCell ref="C793:D793"/>
    <mergeCell ref="C795:D795"/>
    <mergeCell ref="C799:D799"/>
    <mergeCell ref="C800:D800"/>
    <mergeCell ref="C802:D802"/>
    <mergeCell ref="C803:D803"/>
    <mergeCell ref="C805:D805"/>
    <mergeCell ref="C777:D777"/>
    <mergeCell ref="C779:D779"/>
    <mergeCell ref="C781:D781"/>
    <mergeCell ref="C783:D783"/>
    <mergeCell ref="C785:D785"/>
    <mergeCell ref="C786:D786"/>
    <mergeCell ref="C767:D767"/>
    <mergeCell ref="C768:D768"/>
    <mergeCell ref="C770:D770"/>
    <mergeCell ref="C772:D772"/>
    <mergeCell ref="C773:D773"/>
    <mergeCell ref="C775:D775"/>
    <mergeCell ref="C756:D756"/>
    <mergeCell ref="C758:D758"/>
    <mergeCell ref="C760:D760"/>
    <mergeCell ref="C762:D762"/>
    <mergeCell ref="C763:D763"/>
    <mergeCell ref="C765:D765"/>
    <mergeCell ref="C748:D748"/>
    <mergeCell ref="C750:D750"/>
    <mergeCell ref="C752:D752"/>
    <mergeCell ref="C753:D753"/>
    <mergeCell ref="C754:D754"/>
    <mergeCell ref="C755:D755"/>
    <mergeCell ref="C736:D736"/>
    <mergeCell ref="C738:D738"/>
    <mergeCell ref="C739:D739"/>
    <mergeCell ref="C741:D741"/>
    <mergeCell ref="C742:D742"/>
    <mergeCell ref="C743:D743"/>
    <mergeCell ref="C745:D745"/>
    <mergeCell ref="C747:D747"/>
    <mergeCell ref="C722:D722"/>
    <mergeCell ref="C724:D724"/>
    <mergeCell ref="C725:D725"/>
    <mergeCell ref="C727:D727"/>
    <mergeCell ref="C714:D714"/>
    <mergeCell ref="C716:D716"/>
    <mergeCell ref="C717:D717"/>
    <mergeCell ref="C718:D718"/>
    <mergeCell ref="C720:D720"/>
    <mergeCell ref="C721:D721"/>
    <mergeCell ref="C706:D706"/>
    <mergeCell ref="C707:D707"/>
    <mergeCell ref="C709:D709"/>
    <mergeCell ref="C710:D710"/>
    <mergeCell ref="C712:D712"/>
    <mergeCell ref="C713:D713"/>
    <mergeCell ref="C696:D696"/>
    <mergeCell ref="C698:D698"/>
    <mergeCell ref="C699:D699"/>
    <mergeCell ref="C700:D700"/>
    <mergeCell ref="C701:D701"/>
    <mergeCell ref="C702:D702"/>
    <mergeCell ref="C704:D704"/>
    <mergeCell ref="C705:D705"/>
    <mergeCell ref="C678:D678"/>
    <mergeCell ref="C679:D679"/>
    <mergeCell ref="C684:D684"/>
    <mergeCell ref="C686:D686"/>
    <mergeCell ref="C688:D688"/>
    <mergeCell ref="C690:D690"/>
    <mergeCell ref="C691:D691"/>
    <mergeCell ref="C668:D668"/>
    <mergeCell ref="C670:D670"/>
    <mergeCell ref="C671:D671"/>
    <mergeCell ref="C673:D673"/>
    <mergeCell ref="C674:D674"/>
    <mergeCell ref="C676:D676"/>
    <mergeCell ref="C659:D659"/>
    <mergeCell ref="C661:D661"/>
    <mergeCell ref="C662:D662"/>
    <mergeCell ref="C664:D664"/>
    <mergeCell ref="C665:D665"/>
    <mergeCell ref="C667:D667"/>
    <mergeCell ref="C650:D650"/>
    <mergeCell ref="C651:D651"/>
    <mergeCell ref="C652:D652"/>
    <mergeCell ref="C653:D653"/>
    <mergeCell ref="C655:D655"/>
    <mergeCell ref="C656:D656"/>
    <mergeCell ref="C658:D658"/>
    <mergeCell ref="C637:D637"/>
    <mergeCell ref="C638:D638"/>
    <mergeCell ref="C639:D639"/>
    <mergeCell ref="C641:D641"/>
    <mergeCell ref="C643:D643"/>
    <mergeCell ref="C629:D629"/>
    <mergeCell ref="C630:D630"/>
    <mergeCell ref="C632:D632"/>
    <mergeCell ref="C633:D633"/>
    <mergeCell ref="C634:D634"/>
    <mergeCell ref="C635:D635"/>
    <mergeCell ref="C623:D623"/>
    <mergeCell ref="C624:D624"/>
    <mergeCell ref="C625:D625"/>
    <mergeCell ref="C626:D626"/>
    <mergeCell ref="C627:D627"/>
    <mergeCell ref="C628:D628"/>
    <mergeCell ref="C614:D614"/>
    <mergeCell ref="C616:D616"/>
    <mergeCell ref="C618:D618"/>
    <mergeCell ref="C619:D619"/>
    <mergeCell ref="C620:D620"/>
    <mergeCell ref="C622:D622"/>
    <mergeCell ref="C606:D606"/>
    <mergeCell ref="C607:D607"/>
    <mergeCell ref="C609:D609"/>
    <mergeCell ref="C610:D610"/>
    <mergeCell ref="C611:D611"/>
    <mergeCell ref="C613:D613"/>
    <mergeCell ref="C599:D599"/>
    <mergeCell ref="C600:D600"/>
    <mergeCell ref="C601:D601"/>
    <mergeCell ref="C602:D602"/>
    <mergeCell ref="C604:D604"/>
    <mergeCell ref="C605:D605"/>
    <mergeCell ref="C591:D591"/>
    <mergeCell ref="C592:D592"/>
    <mergeCell ref="C594:D594"/>
    <mergeCell ref="C595:D595"/>
    <mergeCell ref="C596:D596"/>
    <mergeCell ref="C598:D598"/>
    <mergeCell ref="C583:D583"/>
    <mergeCell ref="C584:D584"/>
    <mergeCell ref="C585:D585"/>
    <mergeCell ref="C586:D586"/>
    <mergeCell ref="C588:D588"/>
    <mergeCell ref="C590:D590"/>
    <mergeCell ref="C575:D575"/>
    <mergeCell ref="C576:D576"/>
    <mergeCell ref="C578:D578"/>
    <mergeCell ref="C579:D579"/>
    <mergeCell ref="C581:D581"/>
    <mergeCell ref="C582:D582"/>
    <mergeCell ref="C568:D568"/>
    <mergeCell ref="C569:D569"/>
    <mergeCell ref="C570:D570"/>
    <mergeCell ref="C571:D571"/>
    <mergeCell ref="C572:D572"/>
    <mergeCell ref="C574:D574"/>
    <mergeCell ref="C552:D552"/>
    <mergeCell ref="C554:D554"/>
    <mergeCell ref="C558:D558"/>
    <mergeCell ref="C560:D560"/>
    <mergeCell ref="C562:D562"/>
    <mergeCell ref="C564:D564"/>
    <mergeCell ref="C565:D565"/>
    <mergeCell ref="C567:D567"/>
    <mergeCell ref="C545:D545"/>
    <mergeCell ref="C546:D546"/>
    <mergeCell ref="C547:D547"/>
    <mergeCell ref="C548:D548"/>
    <mergeCell ref="C550:D550"/>
    <mergeCell ref="C551:D551"/>
    <mergeCell ref="C536:D536"/>
    <mergeCell ref="C538:D538"/>
    <mergeCell ref="C540:D540"/>
    <mergeCell ref="C541:D541"/>
    <mergeCell ref="C542:D542"/>
    <mergeCell ref="C543:D543"/>
    <mergeCell ref="C529:D529"/>
    <mergeCell ref="C530:D530"/>
    <mergeCell ref="C531:D531"/>
    <mergeCell ref="C533:D533"/>
    <mergeCell ref="C534:D534"/>
    <mergeCell ref="C535:D535"/>
    <mergeCell ref="C521:D521"/>
    <mergeCell ref="C522:D522"/>
    <mergeCell ref="C523:D523"/>
    <mergeCell ref="C525:D525"/>
    <mergeCell ref="C526:D526"/>
    <mergeCell ref="C528:D528"/>
    <mergeCell ref="C513:D513"/>
    <mergeCell ref="C514:D514"/>
    <mergeCell ref="C515:D515"/>
    <mergeCell ref="C516:D516"/>
    <mergeCell ref="C518:D518"/>
    <mergeCell ref="C520:D520"/>
    <mergeCell ref="C503:D503"/>
    <mergeCell ref="C504:D504"/>
    <mergeCell ref="C505:D505"/>
    <mergeCell ref="C507:D507"/>
    <mergeCell ref="C509:D509"/>
    <mergeCell ref="C511:D511"/>
    <mergeCell ref="C496:D496"/>
    <mergeCell ref="C497:D497"/>
    <mergeCell ref="C498:D498"/>
    <mergeCell ref="C500:D500"/>
    <mergeCell ref="C501:D501"/>
    <mergeCell ref="C502:D502"/>
    <mergeCell ref="C490:D490"/>
    <mergeCell ref="C491:D491"/>
    <mergeCell ref="C492:D492"/>
    <mergeCell ref="C493:D493"/>
    <mergeCell ref="C494:D494"/>
    <mergeCell ref="C495:D495"/>
    <mergeCell ref="C478:D478"/>
    <mergeCell ref="C481:D481"/>
    <mergeCell ref="C483:D483"/>
    <mergeCell ref="C484:D484"/>
    <mergeCell ref="C485:D485"/>
    <mergeCell ref="C486:D486"/>
    <mergeCell ref="C488:D488"/>
    <mergeCell ref="C489:D489"/>
    <mergeCell ref="C467:D467"/>
    <mergeCell ref="C468:D468"/>
    <mergeCell ref="C469:D469"/>
    <mergeCell ref="C474:D474"/>
    <mergeCell ref="C453:D453"/>
    <mergeCell ref="C454:D454"/>
    <mergeCell ref="C455:D455"/>
    <mergeCell ref="C456:D456"/>
    <mergeCell ref="C458:D458"/>
    <mergeCell ref="C462:D462"/>
    <mergeCell ref="C465:D465"/>
    <mergeCell ref="C466:D466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5:D425"/>
    <mergeCell ref="C426:D426"/>
    <mergeCell ref="C428:D428"/>
    <mergeCell ref="C429:D429"/>
    <mergeCell ref="C430:D430"/>
    <mergeCell ref="C431:D431"/>
    <mergeCell ref="C418:D418"/>
    <mergeCell ref="C419:D419"/>
    <mergeCell ref="C421:D421"/>
    <mergeCell ref="C422:D422"/>
    <mergeCell ref="C423:D423"/>
    <mergeCell ref="C424:D424"/>
    <mergeCell ref="C412:D412"/>
    <mergeCell ref="C413:D413"/>
    <mergeCell ref="C414:D414"/>
    <mergeCell ref="C415:D415"/>
    <mergeCell ref="C416:D416"/>
    <mergeCell ref="C417:D417"/>
    <mergeCell ref="C406:D406"/>
    <mergeCell ref="C407:D407"/>
    <mergeCell ref="C408:D408"/>
    <mergeCell ref="C409:D409"/>
    <mergeCell ref="C410:D410"/>
    <mergeCell ref="C411:D411"/>
    <mergeCell ref="C399:D399"/>
    <mergeCell ref="C400:D400"/>
    <mergeCell ref="C402:D402"/>
    <mergeCell ref="C403:D403"/>
    <mergeCell ref="C404:D404"/>
    <mergeCell ref="C405:D405"/>
    <mergeCell ref="C393:D393"/>
    <mergeCell ref="C394:D394"/>
    <mergeCell ref="C395:D395"/>
    <mergeCell ref="C396:D396"/>
    <mergeCell ref="C397:D397"/>
    <mergeCell ref="C398:D398"/>
    <mergeCell ref="C379:D379"/>
    <mergeCell ref="C381:D381"/>
    <mergeCell ref="C383:D383"/>
    <mergeCell ref="C385:D385"/>
    <mergeCell ref="C389:D389"/>
    <mergeCell ref="C390:D390"/>
    <mergeCell ref="C391:D391"/>
    <mergeCell ref="C392:D392"/>
    <mergeCell ref="C364:D364"/>
    <mergeCell ref="C368:D368"/>
    <mergeCell ref="C369:D369"/>
    <mergeCell ref="C371:D371"/>
    <mergeCell ref="C372:D372"/>
    <mergeCell ref="C374:D374"/>
    <mergeCell ref="C376:D376"/>
    <mergeCell ref="C378:D378"/>
    <mergeCell ref="C354:D354"/>
    <mergeCell ref="C356:D356"/>
    <mergeCell ref="C358:D358"/>
    <mergeCell ref="C359:D359"/>
    <mergeCell ref="C361:D361"/>
    <mergeCell ref="C362:D362"/>
    <mergeCell ref="C346:D346"/>
    <mergeCell ref="C348:D348"/>
    <mergeCell ref="C349:D349"/>
    <mergeCell ref="C350:D350"/>
    <mergeCell ref="C351:D351"/>
    <mergeCell ref="C353:D353"/>
    <mergeCell ref="C339:D339"/>
    <mergeCell ref="C340:D340"/>
    <mergeCell ref="C341:D341"/>
    <mergeCell ref="C342:D342"/>
    <mergeCell ref="C343:D343"/>
    <mergeCell ref="C345:D345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19:D319"/>
    <mergeCell ref="C320:D320"/>
    <mergeCell ref="C321:D321"/>
    <mergeCell ref="C322:D322"/>
    <mergeCell ref="C323:D323"/>
    <mergeCell ref="C326:D326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3:D293"/>
    <mergeCell ref="C295:D295"/>
    <mergeCell ref="C296:D296"/>
    <mergeCell ref="C297:D297"/>
    <mergeCell ref="C298:D298"/>
    <mergeCell ref="C299:D299"/>
    <mergeCell ref="C286:D286"/>
    <mergeCell ref="C287:D287"/>
    <mergeCell ref="C288:D288"/>
    <mergeCell ref="C290:D290"/>
    <mergeCell ref="C291:D291"/>
    <mergeCell ref="C292:D292"/>
    <mergeCell ref="C279:D279"/>
    <mergeCell ref="C280:D280"/>
    <mergeCell ref="C281:D281"/>
    <mergeCell ref="C283:D283"/>
    <mergeCell ref="C284:D284"/>
    <mergeCell ref="C285:D285"/>
    <mergeCell ref="C265:D265"/>
    <mergeCell ref="C267:D267"/>
    <mergeCell ref="C269:D269"/>
    <mergeCell ref="C271:D271"/>
    <mergeCell ref="C275:D275"/>
    <mergeCell ref="C276:D276"/>
    <mergeCell ref="C277:D277"/>
    <mergeCell ref="C278:D278"/>
    <mergeCell ref="C249:D249"/>
    <mergeCell ref="C253:D253"/>
    <mergeCell ref="C255:D255"/>
    <mergeCell ref="C257:D257"/>
    <mergeCell ref="C258:D258"/>
    <mergeCell ref="C260:D260"/>
    <mergeCell ref="C262:D262"/>
    <mergeCell ref="C263:D263"/>
    <mergeCell ref="C240:D240"/>
    <mergeCell ref="C242:D242"/>
    <mergeCell ref="C244:D244"/>
    <mergeCell ref="C246:D246"/>
    <mergeCell ref="C247:D247"/>
    <mergeCell ref="C248:D248"/>
    <mergeCell ref="C231:D231"/>
    <mergeCell ref="C233:D233"/>
    <mergeCell ref="C234:D234"/>
    <mergeCell ref="C235:D235"/>
    <mergeCell ref="C237:D237"/>
    <mergeCell ref="C239:D239"/>
    <mergeCell ref="C223:D223"/>
    <mergeCell ref="C225:D225"/>
    <mergeCell ref="C226:D226"/>
    <mergeCell ref="C227:D227"/>
    <mergeCell ref="C229:D229"/>
    <mergeCell ref="C230:D230"/>
    <mergeCell ref="C215:D215"/>
    <mergeCell ref="C216:D216"/>
    <mergeCell ref="C217:D217"/>
    <mergeCell ref="C219:D219"/>
    <mergeCell ref="C220:D220"/>
    <mergeCell ref="C221:D221"/>
    <mergeCell ref="C205:D205"/>
    <mergeCell ref="C206:D206"/>
    <mergeCell ref="C208:D208"/>
    <mergeCell ref="C210:D210"/>
    <mergeCell ref="C212:D212"/>
    <mergeCell ref="C214:D214"/>
    <mergeCell ref="C196:D196"/>
    <mergeCell ref="C197:D197"/>
    <mergeCell ref="C198:D198"/>
    <mergeCell ref="C200:D200"/>
    <mergeCell ref="C201:D201"/>
    <mergeCell ref="C203:D203"/>
    <mergeCell ref="C188:D188"/>
    <mergeCell ref="C189:D189"/>
    <mergeCell ref="C190:D190"/>
    <mergeCell ref="C192:D192"/>
    <mergeCell ref="C193:D193"/>
    <mergeCell ref="C195:D195"/>
    <mergeCell ref="C179:D179"/>
    <mergeCell ref="C180:D180"/>
    <mergeCell ref="C181:D181"/>
    <mergeCell ref="C183:D183"/>
    <mergeCell ref="C185:D185"/>
    <mergeCell ref="C187:D187"/>
    <mergeCell ref="C172:D172"/>
    <mergeCell ref="C173:D173"/>
    <mergeCell ref="C174:D174"/>
    <mergeCell ref="C175:D175"/>
    <mergeCell ref="C177:D177"/>
    <mergeCell ref="C178:D178"/>
    <mergeCell ref="C164:D164"/>
    <mergeCell ref="C166:D166"/>
    <mergeCell ref="C167:D167"/>
    <mergeCell ref="C168:D168"/>
    <mergeCell ref="C169:D169"/>
    <mergeCell ref="C170:D170"/>
    <mergeCell ref="C156:D156"/>
    <mergeCell ref="C157:D157"/>
    <mergeCell ref="C158:D158"/>
    <mergeCell ref="C160:D160"/>
    <mergeCell ref="C161:D161"/>
    <mergeCell ref="C163:D163"/>
    <mergeCell ref="C148:D148"/>
    <mergeCell ref="C149:D149"/>
    <mergeCell ref="C151:D151"/>
    <mergeCell ref="C152:D152"/>
    <mergeCell ref="C153:D153"/>
    <mergeCell ref="C155:D155"/>
    <mergeCell ref="C142:D142"/>
    <mergeCell ref="C143:D143"/>
    <mergeCell ref="C144:D144"/>
    <mergeCell ref="C145:D145"/>
    <mergeCell ref="C146:D146"/>
    <mergeCell ref="C147:D147"/>
    <mergeCell ref="C134:D134"/>
    <mergeCell ref="C136:D136"/>
    <mergeCell ref="C137:D137"/>
    <mergeCell ref="C138:D138"/>
    <mergeCell ref="C140:D140"/>
    <mergeCell ref="C141:D141"/>
    <mergeCell ref="C128:D128"/>
    <mergeCell ref="C129:D129"/>
    <mergeCell ref="C130:D130"/>
    <mergeCell ref="C131:D131"/>
    <mergeCell ref="C132:D132"/>
    <mergeCell ref="C133:D133"/>
    <mergeCell ref="C121:D121"/>
    <mergeCell ref="C123:D123"/>
    <mergeCell ref="C124:D124"/>
    <mergeCell ref="C125:D125"/>
    <mergeCell ref="C126:D126"/>
    <mergeCell ref="C127:D127"/>
    <mergeCell ref="C114:D114"/>
    <mergeCell ref="C116:D116"/>
    <mergeCell ref="C117:D117"/>
    <mergeCell ref="C118:D118"/>
    <mergeCell ref="C119:D119"/>
    <mergeCell ref="C120:D120"/>
    <mergeCell ref="C106:D106"/>
    <mergeCell ref="C107:D107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89:D89"/>
    <mergeCell ref="C91:D91"/>
    <mergeCell ref="C93:D93"/>
    <mergeCell ref="C94:D94"/>
    <mergeCell ref="C96:D96"/>
    <mergeCell ref="C98:D98"/>
    <mergeCell ref="C80:D80"/>
    <mergeCell ref="C82:D82"/>
    <mergeCell ref="C84:D84"/>
    <mergeCell ref="C86:D86"/>
    <mergeCell ref="C87:D87"/>
    <mergeCell ref="C88:D88"/>
    <mergeCell ref="C72:D72"/>
    <mergeCell ref="C73:D73"/>
    <mergeCell ref="C75:D75"/>
    <mergeCell ref="C77:D77"/>
    <mergeCell ref="C78:D78"/>
    <mergeCell ref="C79:D79"/>
    <mergeCell ref="C58:D58"/>
    <mergeCell ref="C60:D60"/>
    <mergeCell ref="C64:D64"/>
    <mergeCell ref="C65:D65"/>
    <mergeCell ref="C66:D66"/>
    <mergeCell ref="C68:D68"/>
    <mergeCell ref="C69:D69"/>
    <mergeCell ref="C70:D70"/>
    <mergeCell ref="C38:D38"/>
    <mergeCell ref="C39:D39"/>
    <mergeCell ref="C41:D41"/>
    <mergeCell ref="C42:D42"/>
    <mergeCell ref="C43:D43"/>
    <mergeCell ref="C44:D44"/>
    <mergeCell ref="C46:D46"/>
    <mergeCell ref="C48:D48"/>
    <mergeCell ref="C49:D49"/>
    <mergeCell ref="C27:D27"/>
    <mergeCell ref="C30:D30"/>
    <mergeCell ref="C32:D32"/>
    <mergeCell ref="C33:D33"/>
    <mergeCell ref="C34:D34"/>
    <mergeCell ref="C51:D51"/>
    <mergeCell ref="C52:D52"/>
    <mergeCell ref="C54:D54"/>
    <mergeCell ref="C57:D57"/>
    <mergeCell ref="C17:D17"/>
    <mergeCell ref="C18:D18"/>
    <mergeCell ref="C21:D21"/>
    <mergeCell ref="C22:D22"/>
    <mergeCell ref="C23:D23"/>
    <mergeCell ref="C25:D25"/>
    <mergeCell ref="A1:G1"/>
    <mergeCell ref="A3:B3"/>
    <mergeCell ref="A4:B4"/>
    <mergeCell ref="E4:G4"/>
    <mergeCell ref="C9:D9"/>
    <mergeCell ref="C11:D11"/>
    <mergeCell ref="C12:D12"/>
    <mergeCell ref="C14:D1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146</v>
      </c>
      <c r="D2" s="106" t="s">
        <v>1427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2 Rek'!E11</f>
        <v>0</v>
      </c>
      <c r="D15" s="161">
        <f>'1 2 Rek'!A19</f>
        <v>0</v>
      </c>
      <c r="E15" s="162"/>
      <c r="F15" s="163"/>
      <c r="G15" s="160">
        <f>'1 2 Rek'!I19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2 Rek'!F11</f>
        <v>0</v>
      </c>
      <c r="D16" s="110"/>
      <c r="E16" s="164"/>
      <c r="F16" s="165"/>
      <c r="G16" s="160"/>
    </row>
    <row r="17" spans="1:7" ht="15.95" customHeight="1" x14ac:dyDescent="0.2">
      <c r="A17" s="158" t="s">
        <v>47</v>
      </c>
      <c r="B17" s="159" t="s">
        <v>48</v>
      </c>
      <c r="C17" s="160">
        <f>'1 2 Rek'!H11</f>
        <v>0</v>
      </c>
      <c r="D17" s="110"/>
      <c r="E17" s="164"/>
      <c r="F17" s="165"/>
      <c r="G17" s="160"/>
    </row>
    <row r="18" spans="1:7" ht="15.95" customHeight="1" x14ac:dyDescent="0.2">
      <c r="A18" s="166" t="s">
        <v>49</v>
      </c>
      <c r="B18" s="167" t="s">
        <v>50</v>
      </c>
      <c r="C18" s="160">
        <f>'1 2 Rek'!G11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2 Rek'!I11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2 Rek'!H17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146</v>
      </c>
      <c r="I1" s="213"/>
    </row>
    <row r="2" spans="1:57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1427</v>
      </c>
      <c r="H2" s="220"/>
      <c r="I2" s="221"/>
    </row>
    <row r="3" spans="1:57" ht="13.5" thickTop="1" x14ac:dyDescent="0.2">
      <c r="F3" s="138"/>
    </row>
    <row r="4" spans="1:57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57" ht="13.5" thickBot="1" x14ac:dyDescent="0.25"/>
    <row r="6" spans="1:57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57" s="138" customFormat="1" x14ac:dyDescent="0.2">
      <c r="A7" s="329" t="str">
        <f>'1 2 Pol'!B7</f>
        <v>721</v>
      </c>
      <c r="B7" s="70" t="str">
        <f>'1 2 Pol'!C7</f>
        <v xml:space="preserve"> Zdravotechnika - vnitřní kanalizace</v>
      </c>
      <c r="D7" s="231"/>
      <c r="E7" s="330">
        <f>'1 2 Pol'!BA43</f>
        <v>0</v>
      </c>
      <c r="F7" s="331">
        <f>'1 2 Pol'!BB43</f>
        <v>0</v>
      </c>
      <c r="G7" s="331">
        <f>'1 2 Pol'!BC43</f>
        <v>0</v>
      </c>
      <c r="H7" s="331">
        <f>'1 2 Pol'!BD43</f>
        <v>0</v>
      </c>
      <c r="I7" s="332">
        <f>'1 2 Pol'!BE43</f>
        <v>0</v>
      </c>
    </row>
    <row r="8" spans="1:57" s="138" customFormat="1" x14ac:dyDescent="0.2">
      <c r="A8" s="329" t="str">
        <f>'1 2 Pol'!B44</f>
        <v>722</v>
      </c>
      <c r="B8" s="70" t="str">
        <f>'1 2 Pol'!C44</f>
        <v>Zdravotechnika - vnitřní vodovod</v>
      </c>
      <c r="D8" s="231"/>
      <c r="E8" s="330">
        <f>'1 2 Pol'!BA84</f>
        <v>0</v>
      </c>
      <c r="F8" s="331">
        <f>'1 2 Pol'!BB84</f>
        <v>0</v>
      </c>
      <c r="G8" s="331">
        <f>'1 2 Pol'!BC84</f>
        <v>0</v>
      </c>
      <c r="H8" s="331">
        <f>'1 2 Pol'!BD84</f>
        <v>0</v>
      </c>
      <c r="I8" s="332">
        <f>'1 2 Pol'!BE84</f>
        <v>0</v>
      </c>
    </row>
    <row r="9" spans="1:57" s="138" customFormat="1" x14ac:dyDescent="0.2">
      <c r="A9" s="329" t="str">
        <f>'1 2 Pol'!B85</f>
        <v>725</v>
      </c>
      <c r="B9" s="70" t="str">
        <f>'1 2 Pol'!C85</f>
        <v>Zdravotechnika - zařizovací předměty</v>
      </c>
      <c r="D9" s="231"/>
      <c r="E9" s="330">
        <f>'1 2 Pol'!BA121</f>
        <v>0</v>
      </c>
      <c r="F9" s="331">
        <f>'1 2 Pol'!BB121</f>
        <v>0</v>
      </c>
      <c r="G9" s="331">
        <f>'1 2 Pol'!BC121</f>
        <v>0</v>
      </c>
      <c r="H9" s="331">
        <f>'1 2 Pol'!BD121</f>
        <v>0</v>
      </c>
      <c r="I9" s="332">
        <f>'1 2 Pol'!BE121</f>
        <v>0</v>
      </c>
    </row>
    <row r="10" spans="1:57" s="138" customFormat="1" ht="13.5" thickBot="1" x14ac:dyDescent="0.25">
      <c r="A10" s="329" t="str">
        <f>'1 2 Pol'!B122</f>
        <v>725R</v>
      </c>
      <c r="B10" s="70" t="str">
        <f>'1 2 Pol'!C122</f>
        <v>Ostatní</v>
      </c>
      <c r="D10" s="231"/>
      <c r="E10" s="330">
        <f>'1 2 Pol'!BA126</f>
        <v>0</v>
      </c>
      <c r="F10" s="331">
        <f>'1 2 Pol'!BB126</f>
        <v>0</v>
      </c>
      <c r="G10" s="331">
        <f>'1 2 Pol'!BC126</f>
        <v>0</v>
      </c>
      <c r="H10" s="331">
        <f>'1 2 Pol'!BD126</f>
        <v>0</v>
      </c>
      <c r="I10" s="332">
        <f>'1 2 Pol'!BE126</f>
        <v>0</v>
      </c>
    </row>
    <row r="11" spans="1:57" s="14" customFormat="1" ht="13.5" thickBot="1" x14ac:dyDescent="0.25">
      <c r="A11" s="232"/>
      <c r="B11" s="233" t="s">
        <v>72</v>
      </c>
      <c r="C11" s="233"/>
      <c r="D11" s="234"/>
      <c r="E11" s="235">
        <f>SUM(E7:E10)</f>
        <v>0</v>
      </c>
      <c r="F11" s="236">
        <f>SUM(F7:F10)</f>
        <v>0</v>
      </c>
      <c r="G11" s="236">
        <f>SUM(G7:G10)</f>
        <v>0</v>
      </c>
      <c r="H11" s="236">
        <f>SUM(H7:H10)</f>
        <v>0</v>
      </c>
      <c r="I11" s="237">
        <f>SUM(I7:I10)</f>
        <v>0</v>
      </c>
    </row>
    <row r="12" spans="1:57" x14ac:dyDescent="0.2">
      <c r="A12" s="138"/>
      <c r="B12" s="138"/>
      <c r="C12" s="138"/>
      <c r="D12" s="138"/>
      <c r="E12" s="138"/>
      <c r="F12" s="138"/>
      <c r="G12" s="138"/>
      <c r="H12" s="138"/>
      <c r="I12" s="138"/>
    </row>
    <row r="13" spans="1:57" ht="19.5" customHeight="1" x14ac:dyDescent="0.25">
      <c r="A13" s="223" t="s">
        <v>73</v>
      </c>
      <c r="B13" s="223"/>
      <c r="C13" s="223"/>
      <c r="D13" s="223"/>
      <c r="E13" s="223"/>
      <c r="F13" s="223"/>
      <c r="G13" s="238"/>
      <c r="H13" s="223"/>
      <c r="I13" s="223"/>
      <c r="BA13" s="144"/>
      <c r="BB13" s="144"/>
      <c r="BC13" s="144"/>
      <c r="BD13" s="144"/>
      <c r="BE13" s="144"/>
    </row>
    <row r="14" spans="1:57" ht="13.5" thickBot="1" x14ac:dyDescent="0.25"/>
    <row r="15" spans="1:57" x14ac:dyDescent="0.2">
      <c r="A15" s="176" t="s">
        <v>74</v>
      </c>
      <c r="B15" s="177"/>
      <c r="C15" s="177"/>
      <c r="D15" s="239"/>
      <c r="E15" s="240" t="s">
        <v>75</v>
      </c>
      <c r="F15" s="241" t="s">
        <v>5</v>
      </c>
      <c r="G15" s="242" t="s">
        <v>76</v>
      </c>
      <c r="H15" s="243"/>
      <c r="I15" s="244" t="s">
        <v>75</v>
      </c>
    </row>
    <row r="16" spans="1:57" x14ac:dyDescent="0.2">
      <c r="A16" s="168"/>
      <c r="B16" s="159"/>
      <c r="C16" s="159"/>
      <c r="D16" s="245"/>
      <c r="E16" s="246"/>
      <c r="F16" s="247"/>
      <c r="G16" s="248">
        <f>CHOOSE(BA16+1,E11+F11,E11+F11+H11,E11+F11+G11+H11,E11,F11,H11,G11,H11+G11,0)</f>
        <v>0</v>
      </c>
      <c r="H16" s="249"/>
      <c r="I16" s="250">
        <f>E16+F16*G16/100</f>
        <v>0</v>
      </c>
      <c r="BA16" s="1">
        <v>8</v>
      </c>
    </row>
    <row r="17" spans="1:9" ht="13.5" thickBot="1" x14ac:dyDescent="0.25">
      <c r="A17" s="251"/>
      <c r="B17" s="252" t="s">
        <v>77</v>
      </c>
      <c r="C17" s="253"/>
      <c r="D17" s="254"/>
      <c r="E17" s="255"/>
      <c r="F17" s="256"/>
      <c r="G17" s="256"/>
      <c r="H17" s="257">
        <f>SUM(I16:I16)</f>
        <v>0</v>
      </c>
      <c r="I17" s="258"/>
    </row>
    <row r="19" spans="1:9" x14ac:dyDescent="0.2">
      <c r="B19" s="14"/>
      <c r="F19" s="259"/>
      <c r="G19" s="260"/>
      <c r="H19" s="260"/>
      <c r="I19" s="54"/>
    </row>
    <row r="20" spans="1:9" x14ac:dyDescent="0.2">
      <c r="F20" s="259"/>
      <c r="G20" s="260"/>
      <c r="H20" s="260"/>
      <c r="I20" s="54"/>
    </row>
    <row r="21" spans="1:9" x14ac:dyDescent="0.2">
      <c r="F21" s="259"/>
      <c r="G21" s="260"/>
      <c r="H21" s="260"/>
      <c r="I21" s="54"/>
    </row>
    <row r="22" spans="1:9" x14ac:dyDescent="0.2">
      <c r="F22" s="259"/>
      <c r="G22" s="260"/>
      <c r="H22" s="260"/>
      <c r="I22" s="54"/>
    </row>
    <row r="23" spans="1:9" x14ac:dyDescent="0.2">
      <c r="F23" s="259"/>
      <c r="G23" s="260"/>
      <c r="H23" s="260"/>
      <c r="I23" s="54"/>
    </row>
    <row r="24" spans="1:9" x14ac:dyDescent="0.2">
      <c r="F24" s="259"/>
      <c r="G24" s="260"/>
      <c r="H24" s="260"/>
      <c r="I24" s="54"/>
    </row>
    <row r="25" spans="1:9" x14ac:dyDescent="0.2">
      <c r="F25" s="259"/>
      <c r="G25" s="260"/>
      <c r="H25" s="260"/>
      <c r="I25" s="54"/>
    </row>
    <row r="26" spans="1:9" x14ac:dyDescent="0.2">
      <c r="F26" s="259"/>
      <c r="G26" s="260"/>
      <c r="H26" s="260"/>
      <c r="I26" s="54"/>
    </row>
    <row r="27" spans="1:9" x14ac:dyDescent="0.2">
      <c r="F27" s="259"/>
      <c r="G27" s="260"/>
      <c r="H27" s="260"/>
      <c r="I27" s="54"/>
    </row>
    <row r="28" spans="1:9" x14ac:dyDescent="0.2">
      <c r="F28" s="259"/>
      <c r="G28" s="260"/>
      <c r="H28" s="260"/>
      <c r="I28" s="54"/>
    </row>
    <row r="29" spans="1:9" x14ac:dyDescent="0.2">
      <c r="F29" s="259"/>
      <c r="G29" s="260"/>
      <c r="H29" s="260"/>
      <c r="I29" s="54"/>
    </row>
    <row r="30" spans="1:9" x14ac:dyDescent="0.2">
      <c r="F30" s="259"/>
      <c r="G30" s="260"/>
      <c r="H30" s="260"/>
      <c r="I30" s="54"/>
    </row>
    <row r="31" spans="1:9" x14ac:dyDescent="0.2">
      <c r="F31" s="259"/>
      <c r="G31" s="260"/>
      <c r="H31" s="260"/>
      <c r="I31" s="54"/>
    </row>
    <row r="32" spans="1:9" x14ac:dyDescent="0.2">
      <c r="F32" s="259"/>
      <c r="G32" s="260"/>
      <c r="H32" s="260"/>
      <c r="I32" s="54"/>
    </row>
    <row r="33" spans="6:9" x14ac:dyDescent="0.2">
      <c r="F33" s="259"/>
      <c r="G33" s="260"/>
      <c r="H33" s="260"/>
      <c r="I33" s="54"/>
    </row>
    <row r="34" spans="6:9" x14ac:dyDescent="0.2">
      <c r="F34" s="259"/>
      <c r="G34" s="260"/>
      <c r="H34" s="260"/>
      <c r="I34" s="54"/>
    </row>
    <row r="35" spans="6:9" x14ac:dyDescent="0.2">
      <c r="F35" s="259"/>
      <c r="G35" s="260"/>
      <c r="H35" s="260"/>
      <c r="I35" s="54"/>
    </row>
    <row r="36" spans="6:9" x14ac:dyDescent="0.2">
      <c r="F36" s="259"/>
      <c r="G36" s="260"/>
      <c r="H36" s="260"/>
      <c r="I36" s="54"/>
    </row>
    <row r="37" spans="6:9" x14ac:dyDescent="0.2">
      <c r="F37" s="259"/>
      <c r="G37" s="260"/>
      <c r="H37" s="260"/>
      <c r="I37" s="54"/>
    </row>
    <row r="38" spans="6:9" x14ac:dyDescent="0.2">
      <c r="F38" s="259"/>
      <c r="G38" s="260"/>
      <c r="H38" s="260"/>
      <c r="I38" s="54"/>
    </row>
    <row r="39" spans="6:9" x14ac:dyDescent="0.2">
      <c r="F39" s="259"/>
      <c r="G39" s="260"/>
      <c r="H39" s="260"/>
      <c r="I39" s="54"/>
    </row>
    <row r="40" spans="6:9" x14ac:dyDescent="0.2">
      <c r="F40" s="259"/>
      <c r="G40" s="260"/>
      <c r="H40" s="260"/>
      <c r="I40" s="54"/>
    </row>
    <row r="41" spans="6:9" x14ac:dyDescent="0.2">
      <c r="F41" s="259"/>
      <c r="G41" s="260"/>
      <c r="H41" s="260"/>
      <c r="I41" s="54"/>
    </row>
    <row r="42" spans="6:9" x14ac:dyDescent="0.2">
      <c r="F42" s="259"/>
      <c r="G42" s="260"/>
      <c r="H42" s="260"/>
      <c r="I42" s="54"/>
    </row>
    <row r="43" spans="6:9" x14ac:dyDescent="0.2">
      <c r="F43" s="259"/>
      <c r="G43" s="260"/>
      <c r="H43" s="260"/>
      <c r="I43" s="54"/>
    </row>
    <row r="44" spans="6:9" x14ac:dyDescent="0.2">
      <c r="F44" s="259"/>
      <c r="G44" s="260"/>
      <c r="H44" s="260"/>
      <c r="I44" s="54"/>
    </row>
    <row r="45" spans="6:9" x14ac:dyDescent="0.2">
      <c r="F45" s="259"/>
      <c r="G45" s="260"/>
      <c r="H45" s="260"/>
      <c r="I45" s="54"/>
    </row>
    <row r="46" spans="6:9" x14ac:dyDescent="0.2">
      <c r="F46" s="259"/>
      <c r="G46" s="260"/>
      <c r="H46" s="260"/>
      <c r="I46" s="54"/>
    </row>
    <row r="47" spans="6:9" x14ac:dyDescent="0.2">
      <c r="F47" s="259"/>
      <c r="G47" s="260"/>
      <c r="H47" s="260"/>
      <c r="I47" s="54"/>
    </row>
    <row r="48" spans="6:9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  <row r="66" spans="6:9" x14ac:dyDescent="0.2">
      <c r="F66" s="259"/>
      <c r="G66" s="260"/>
      <c r="H66" s="260"/>
      <c r="I66" s="54"/>
    </row>
    <row r="67" spans="6:9" x14ac:dyDescent="0.2">
      <c r="F67" s="259"/>
      <c r="G67" s="260"/>
      <c r="H67" s="260"/>
      <c r="I67" s="54"/>
    </row>
    <row r="68" spans="6:9" x14ac:dyDescent="0.2">
      <c r="F68" s="259"/>
      <c r="G68" s="260"/>
      <c r="H68" s="260"/>
      <c r="I68" s="54"/>
    </row>
  </sheetData>
  <mergeCells count="4">
    <mergeCell ref="A1:B1"/>
    <mergeCell ref="A2:B2"/>
    <mergeCell ref="G2:I2"/>
    <mergeCell ref="H17:I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99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2 Rek'!H1</f>
        <v>2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2 Rek'!G2</f>
        <v>Liberec - Americká - ZTI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1428</v>
      </c>
      <c r="C7" s="285" t="s">
        <v>1429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ht="22.5" x14ac:dyDescent="0.2">
      <c r="A8" s="294">
        <v>1</v>
      </c>
      <c r="B8" s="295" t="s">
        <v>1431</v>
      </c>
      <c r="C8" s="296" t="s">
        <v>1432</v>
      </c>
      <c r="D8" s="297" t="s">
        <v>181</v>
      </c>
      <c r="E8" s="298">
        <v>35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0</v>
      </c>
      <c r="K8" s="301">
        <f>E8*J8</f>
        <v>0</v>
      </c>
      <c r="O8" s="293">
        <v>2</v>
      </c>
      <c r="AA8" s="262">
        <v>1</v>
      </c>
      <c r="AB8" s="262">
        <v>7</v>
      </c>
      <c r="AC8" s="262">
        <v>7</v>
      </c>
      <c r="AZ8" s="262">
        <v>2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7</v>
      </c>
    </row>
    <row r="9" spans="1:80" ht="22.5" x14ac:dyDescent="0.2">
      <c r="A9" s="294">
        <v>2</v>
      </c>
      <c r="B9" s="295" t="s">
        <v>1433</v>
      </c>
      <c r="C9" s="296" t="s">
        <v>1434</v>
      </c>
      <c r="D9" s="297" t="s">
        <v>181</v>
      </c>
      <c r="E9" s="298">
        <v>22</v>
      </c>
      <c r="F9" s="298">
        <v>0</v>
      </c>
      <c r="G9" s="299">
        <f>E9*F9</f>
        <v>0</v>
      </c>
      <c r="H9" s="300">
        <v>0</v>
      </c>
      <c r="I9" s="301">
        <f>E9*H9</f>
        <v>0</v>
      </c>
      <c r="J9" s="300">
        <v>0</v>
      </c>
      <c r="K9" s="301">
        <f>E9*J9</f>
        <v>0</v>
      </c>
      <c r="O9" s="293">
        <v>2</v>
      </c>
      <c r="AA9" s="262">
        <v>1</v>
      </c>
      <c r="AB9" s="262">
        <v>7</v>
      </c>
      <c r="AC9" s="262">
        <v>7</v>
      </c>
      <c r="AZ9" s="262">
        <v>2</v>
      </c>
      <c r="BA9" s="262">
        <f>IF(AZ9=1,G9,0)</f>
        <v>0</v>
      </c>
      <c r="BB9" s="262">
        <f>IF(AZ9=2,G9,0)</f>
        <v>0</v>
      </c>
      <c r="BC9" s="262">
        <f>IF(AZ9=3,G9,0)</f>
        <v>0</v>
      </c>
      <c r="BD9" s="262">
        <f>IF(AZ9=4,G9,0)</f>
        <v>0</v>
      </c>
      <c r="BE9" s="262">
        <f>IF(AZ9=5,G9,0)</f>
        <v>0</v>
      </c>
      <c r="CA9" s="293">
        <v>1</v>
      </c>
      <c r="CB9" s="293">
        <v>7</v>
      </c>
    </row>
    <row r="10" spans="1:80" ht="22.5" x14ac:dyDescent="0.2">
      <c r="A10" s="294">
        <v>3</v>
      </c>
      <c r="B10" s="295" t="s">
        <v>1435</v>
      </c>
      <c r="C10" s="296" t="s">
        <v>1436</v>
      </c>
      <c r="D10" s="297" t="s">
        <v>181</v>
      </c>
      <c r="E10" s="298">
        <v>13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>
        <v>0</v>
      </c>
      <c r="K10" s="301">
        <f>E10*J10</f>
        <v>0</v>
      </c>
      <c r="O10" s="293">
        <v>2</v>
      </c>
      <c r="AA10" s="262">
        <v>1</v>
      </c>
      <c r="AB10" s="262">
        <v>7</v>
      </c>
      <c r="AC10" s="262">
        <v>7</v>
      </c>
      <c r="AZ10" s="262">
        <v>2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</v>
      </c>
      <c r="CB10" s="293">
        <v>7</v>
      </c>
    </row>
    <row r="11" spans="1:80" ht="22.5" x14ac:dyDescent="0.2">
      <c r="A11" s="294">
        <v>4</v>
      </c>
      <c r="B11" s="295" t="s">
        <v>1437</v>
      </c>
      <c r="C11" s="296" t="s">
        <v>1438</v>
      </c>
      <c r="D11" s="297" t="s">
        <v>181</v>
      </c>
      <c r="E11" s="298">
        <v>69</v>
      </c>
      <c r="F11" s="298">
        <v>0</v>
      </c>
      <c r="G11" s="299">
        <f>E11*F11</f>
        <v>0</v>
      </c>
      <c r="H11" s="300">
        <v>0</v>
      </c>
      <c r="I11" s="301">
        <f>E11*H11</f>
        <v>0</v>
      </c>
      <c r="J11" s="300">
        <v>0</v>
      </c>
      <c r="K11" s="301">
        <f>E11*J11</f>
        <v>0</v>
      </c>
      <c r="O11" s="293">
        <v>2</v>
      </c>
      <c r="AA11" s="262">
        <v>1</v>
      </c>
      <c r="AB11" s="262">
        <v>7</v>
      </c>
      <c r="AC11" s="262">
        <v>7</v>
      </c>
      <c r="AZ11" s="262">
        <v>2</v>
      </c>
      <c r="BA11" s="262">
        <f>IF(AZ11=1,G11,0)</f>
        <v>0</v>
      </c>
      <c r="BB11" s="262">
        <f>IF(AZ11=2,G11,0)</f>
        <v>0</v>
      </c>
      <c r="BC11" s="262">
        <f>IF(AZ11=3,G11,0)</f>
        <v>0</v>
      </c>
      <c r="BD11" s="262">
        <f>IF(AZ11=4,G11,0)</f>
        <v>0</v>
      </c>
      <c r="BE11" s="262">
        <f>IF(AZ11=5,G11,0)</f>
        <v>0</v>
      </c>
      <c r="CA11" s="293">
        <v>1</v>
      </c>
      <c r="CB11" s="293">
        <v>7</v>
      </c>
    </row>
    <row r="12" spans="1:80" ht="22.5" x14ac:dyDescent="0.2">
      <c r="A12" s="294">
        <v>5</v>
      </c>
      <c r="B12" s="295" t="s">
        <v>1439</v>
      </c>
      <c r="C12" s="296" t="s">
        <v>1440</v>
      </c>
      <c r="D12" s="297" t="s">
        <v>181</v>
      </c>
      <c r="E12" s="298">
        <v>30</v>
      </c>
      <c r="F12" s="298">
        <v>0</v>
      </c>
      <c r="G12" s="299">
        <f>E12*F12</f>
        <v>0</v>
      </c>
      <c r="H12" s="300">
        <v>0</v>
      </c>
      <c r="I12" s="301">
        <f>E12*H12</f>
        <v>0</v>
      </c>
      <c r="J12" s="300">
        <v>0</v>
      </c>
      <c r="K12" s="301">
        <f>E12*J12</f>
        <v>0</v>
      </c>
      <c r="O12" s="293">
        <v>2</v>
      </c>
      <c r="AA12" s="262">
        <v>1</v>
      </c>
      <c r="AB12" s="262">
        <v>7</v>
      </c>
      <c r="AC12" s="262">
        <v>7</v>
      </c>
      <c r="AZ12" s="262">
        <v>2</v>
      </c>
      <c r="BA12" s="262">
        <f>IF(AZ12=1,G12,0)</f>
        <v>0</v>
      </c>
      <c r="BB12" s="262">
        <f>IF(AZ12=2,G12,0)</f>
        <v>0</v>
      </c>
      <c r="BC12" s="262">
        <f>IF(AZ12=3,G12,0)</f>
        <v>0</v>
      </c>
      <c r="BD12" s="262">
        <f>IF(AZ12=4,G12,0)</f>
        <v>0</v>
      </c>
      <c r="BE12" s="262">
        <f>IF(AZ12=5,G12,0)</f>
        <v>0</v>
      </c>
      <c r="CA12" s="293">
        <v>1</v>
      </c>
      <c r="CB12" s="293">
        <v>7</v>
      </c>
    </row>
    <row r="13" spans="1:80" ht="22.5" x14ac:dyDescent="0.2">
      <c r="A13" s="294">
        <v>6</v>
      </c>
      <c r="B13" s="295" t="s">
        <v>1441</v>
      </c>
      <c r="C13" s="296" t="s">
        <v>1442</v>
      </c>
      <c r="D13" s="297" t="s">
        <v>181</v>
      </c>
      <c r="E13" s="298">
        <v>132</v>
      </c>
      <c r="F13" s="298">
        <v>0</v>
      </c>
      <c r="G13" s="299">
        <f>E13*F13</f>
        <v>0</v>
      </c>
      <c r="H13" s="300">
        <v>0</v>
      </c>
      <c r="I13" s="301">
        <f>E13*H13</f>
        <v>0</v>
      </c>
      <c r="J13" s="300">
        <v>0</v>
      </c>
      <c r="K13" s="301">
        <f>E13*J13</f>
        <v>0</v>
      </c>
      <c r="O13" s="293">
        <v>2</v>
      </c>
      <c r="AA13" s="262">
        <v>1</v>
      </c>
      <c r="AB13" s="262">
        <v>7</v>
      </c>
      <c r="AC13" s="262">
        <v>7</v>
      </c>
      <c r="AZ13" s="262">
        <v>2</v>
      </c>
      <c r="BA13" s="262">
        <f>IF(AZ13=1,G13,0)</f>
        <v>0</v>
      </c>
      <c r="BB13" s="262">
        <f>IF(AZ13=2,G13,0)</f>
        <v>0</v>
      </c>
      <c r="BC13" s="262">
        <f>IF(AZ13=3,G13,0)</f>
        <v>0</v>
      </c>
      <c r="BD13" s="262">
        <f>IF(AZ13=4,G13,0)</f>
        <v>0</v>
      </c>
      <c r="BE13" s="262">
        <f>IF(AZ13=5,G13,0)</f>
        <v>0</v>
      </c>
      <c r="CA13" s="293">
        <v>1</v>
      </c>
      <c r="CB13" s="293">
        <v>7</v>
      </c>
    </row>
    <row r="14" spans="1:80" ht="22.5" x14ac:dyDescent="0.2">
      <c r="A14" s="294">
        <v>7</v>
      </c>
      <c r="B14" s="295" t="s">
        <v>1443</v>
      </c>
      <c r="C14" s="296" t="s">
        <v>1444</v>
      </c>
      <c r="D14" s="297" t="s">
        <v>181</v>
      </c>
      <c r="E14" s="298">
        <v>9</v>
      </c>
      <c r="F14" s="298">
        <v>0</v>
      </c>
      <c r="G14" s="299">
        <f>E14*F14</f>
        <v>0</v>
      </c>
      <c r="H14" s="300">
        <v>0</v>
      </c>
      <c r="I14" s="301">
        <f>E14*H14</f>
        <v>0</v>
      </c>
      <c r="J14" s="300">
        <v>0</v>
      </c>
      <c r="K14" s="301">
        <f>E14*J14</f>
        <v>0</v>
      </c>
      <c r="O14" s="293">
        <v>2</v>
      </c>
      <c r="AA14" s="262">
        <v>1</v>
      </c>
      <c r="AB14" s="262">
        <v>7</v>
      </c>
      <c r="AC14" s="262">
        <v>7</v>
      </c>
      <c r="AZ14" s="262">
        <v>2</v>
      </c>
      <c r="BA14" s="262">
        <f>IF(AZ14=1,G14,0)</f>
        <v>0</v>
      </c>
      <c r="BB14" s="262">
        <f>IF(AZ14=2,G14,0)</f>
        <v>0</v>
      </c>
      <c r="BC14" s="262">
        <f>IF(AZ14=3,G14,0)</f>
        <v>0</v>
      </c>
      <c r="BD14" s="262">
        <f>IF(AZ14=4,G14,0)</f>
        <v>0</v>
      </c>
      <c r="BE14" s="262">
        <f>IF(AZ14=5,G14,0)</f>
        <v>0</v>
      </c>
      <c r="CA14" s="293">
        <v>1</v>
      </c>
      <c r="CB14" s="293">
        <v>7</v>
      </c>
    </row>
    <row r="15" spans="1:80" ht="22.5" x14ac:dyDescent="0.2">
      <c r="A15" s="294">
        <v>8</v>
      </c>
      <c r="B15" s="295" t="s">
        <v>1445</v>
      </c>
      <c r="C15" s="296" t="s">
        <v>1446</v>
      </c>
      <c r="D15" s="297" t="s">
        <v>181</v>
      </c>
      <c r="E15" s="298">
        <v>57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>
        <v>0</v>
      </c>
      <c r="K15" s="301">
        <f>E15*J15</f>
        <v>0</v>
      </c>
      <c r="O15" s="293">
        <v>2</v>
      </c>
      <c r="AA15" s="262">
        <v>1</v>
      </c>
      <c r="AB15" s="262">
        <v>7</v>
      </c>
      <c r="AC15" s="262">
        <v>7</v>
      </c>
      <c r="AZ15" s="262">
        <v>2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</v>
      </c>
      <c r="CB15" s="293">
        <v>7</v>
      </c>
    </row>
    <row r="16" spans="1:80" ht="22.5" x14ac:dyDescent="0.2">
      <c r="A16" s="294">
        <v>9</v>
      </c>
      <c r="B16" s="295" t="s">
        <v>1447</v>
      </c>
      <c r="C16" s="296" t="s">
        <v>1448</v>
      </c>
      <c r="D16" s="297" t="s">
        <v>181</v>
      </c>
      <c r="E16" s="298">
        <v>8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>
        <v>0</v>
      </c>
      <c r="K16" s="301">
        <f>E16*J16</f>
        <v>0</v>
      </c>
      <c r="O16" s="293">
        <v>2</v>
      </c>
      <c r="AA16" s="262">
        <v>1</v>
      </c>
      <c r="AB16" s="262">
        <v>7</v>
      </c>
      <c r="AC16" s="262">
        <v>7</v>
      </c>
      <c r="AZ16" s="262">
        <v>2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</v>
      </c>
      <c r="CB16" s="293">
        <v>7</v>
      </c>
    </row>
    <row r="17" spans="1:80" ht="22.5" x14ac:dyDescent="0.2">
      <c r="A17" s="294">
        <v>10</v>
      </c>
      <c r="B17" s="295" t="s">
        <v>1449</v>
      </c>
      <c r="C17" s="296" t="s">
        <v>1450</v>
      </c>
      <c r="D17" s="297" t="s">
        <v>181</v>
      </c>
      <c r="E17" s="298">
        <v>43</v>
      </c>
      <c r="F17" s="298">
        <v>0</v>
      </c>
      <c r="G17" s="299">
        <f>E17*F17</f>
        <v>0</v>
      </c>
      <c r="H17" s="300">
        <v>0</v>
      </c>
      <c r="I17" s="301">
        <f>E17*H17</f>
        <v>0</v>
      </c>
      <c r="J17" s="300">
        <v>0</v>
      </c>
      <c r="K17" s="301">
        <f>E17*J17</f>
        <v>0</v>
      </c>
      <c r="O17" s="293">
        <v>2</v>
      </c>
      <c r="AA17" s="262">
        <v>1</v>
      </c>
      <c r="AB17" s="262">
        <v>7</v>
      </c>
      <c r="AC17" s="262">
        <v>7</v>
      </c>
      <c r="AZ17" s="262">
        <v>2</v>
      </c>
      <c r="BA17" s="262">
        <f>IF(AZ17=1,G17,0)</f>
        <v>0</v>
      </c>
      <c r="BB17" s="262">
        <f>IF(AZ17=2,G17,0)</f>
        <v>0</v>
      </c>
      <c r="BC17" s="262">
        <f>IF(AZ17=3,G17,0)</f>
        <v>0</v>
      </c>
      <c r="BD17" s="262">
        <f>IF(AZ17=4,G17,0)</f>
        <v>0</v>
      </c>
      <c r="BE17" s="262">
        <f>IF(AZ17=5,G17,0)</f>
        <v>0</v>
      </c>
      <c r="CA17" s="293">
        <v>1</v>
      </c>
      <c r="CB17" s="293">
        <v>7</v>
      </c>
    </row>
    <row r="18" spans="1:80" x14ac:dyDescent="0.2">
      <c r="A18" s="294">
        <v>11</v>
      </c>
      <c r="B18" s="295" t="s">
        <v>1451</v>
      </c>
      <c r="C18" s="296" t="s">
        <v>1452</v>
      </c>
      <c r="D18" s="297" t="s">
        <v>211</v>
      </c>
      <c r="E18" s="298">
        <v>2</v>
      </c>
      <c r="F18" s="298">
        <v>0</v>
      </c>
      <c r="G18" s="299">
        <f>E18*F18</f>
        <v>0</v>
      </c>
      <c r="H18" s="300">
        <v>0</v>
      </c>
      <c r="I18" s="301">
        <f>E18*H18</f>
        <v>0</v>
      </c>
      <c r="J18" s="300">
        <v>0</v>
      </c>
      <c r="K18" s="301">
        <f>E18*J18</f>
        <v>0</v>
      </c>
      <c r="O18" s="293">
        <v>2</v>
      </c>
      <c r="AA18" s="262">
        <v>1</v>
      </c>
      <c r="AB18" s="262">
        <v>7</v>
      </c>
      <c r="AC18" s="262">
        <v>7</v>
      </c>
      <c r="AZ18" s="262">
        <v>2</v>
      </c>
      <c r="BA18" s="262">
        <f>IF(AZ18=1,G18,0)</f>
        <v>0</v>
      </c>
      <c r="BB18" s="262">
        <f>IF(AZ18=2,G18,0)</f>
        <v>0</v>
      </c>
      <c r="BC18" s="262">
        <f>IF(AZ18=3,G18,0)</f>
        <v>0</v>
      </c>
      <c r="BD18" s="262">
        <f>IF(AZ18=4,G18,0)</f>
        <v>0</v>
      </c>
      <c r="BE18" s="262">
        <f>IF(AZ18=5,G18,0)</f>
        <v>0</v>
      </c>
      <c r="CA18" s="293">
        <v>1</v>
      </c>
      <c r="CB18" s="293">
        <v>7</v>
      </c>
    </row>
    <row r="19" spans="1:80" x14ac:dyDescent="0.2">
      <c r="A19" s="294">
        <v>12</v>
      </c>
      <c r="B19" s="295" t="s">
        <v>1453</v>
      </c>
      <c r="C19" s="296" t="s">
        <v>1454</v>
      </c>
      <c r="D19" s="297" t="s">
        <v>211</v>
      </c>
      <c r="E19" s="298">
        <v>7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>
        <v>0</v>
      </c>
      <c r="K19" s="301">
        <f>E19*J19</f>
        <v>0</v>
      </c>
      <c r="O19" s="293">
        <v>2</v>
      </c>
      <c r="AA19" s="262">
        <v>1</v>
      </c>
      <c r="AB19" s="262">
        <v>7</v>
      </c>
      <c r="AC19" s="262">
        <v>7</v>
      </c>
      <c r="AZ19" s="262">
        <v>2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</v>
      </c>
      <c r="CB19" s="293">
        <v>7</v>
      </c>
    </row>
    <row r="20" spans="1:80" x14ac:dyDescent="0.2">
      <c r="A20" s="294">
        <v>13</v>
      </c>
      <c r="B20" s="295" t="s">
        <v>1455</v>
      </c>
      <c r="C20" s="296" t="s">
        <v>1456</v>
      </c>
      <c r="D20" s="297" t="s">
        <v>211</v>
      </c>
      <c r="E20" s="298">
        <v>1</v>
      </c>
      <c r="F20" s="298">
        <v>0</v>
      </c>
      <c r="G20" s="299">
        <f>E20*F20</f>
        <v>0</v>
      </c>
      <c r="H20" s="300">
        <v>0</v>
      </c>
      <c r="I20" s="301">
        <f>E20*H20</f>
        <v>0</v>
      </c>
      <c r="J20" s="300">
        <v>0</v>
      </c>
      <c r="K20" s="301">
        <f>E20*J20</f>
        <v>0</v>
      </c>
      <c r="O20" s="293">
        <v>2</v>
      </c>
      <c r="AA20" s="262">
        <v>1</v>
      </c>
      <c r="AB20" s="262">
        <v>7</v>
      </c>
      <c r="AC20" s="262">
        <v>7</v>
      </c>
      <c r="AZ20" s="262">
        <v>2</v>
      </c>
      <c r="BA20" s="262">
        <f>IF(AZ20=1,G20,0)</f>
        <v>0</v>
      </c>
      <c r="BB20" s="262">
        <f>IF(AZ20=2,G20,0)</f>
        <v>0</v>
      </c>
      <c r="BC20" s="262">
        <f>IF(AZ20=3,G20,0)</f>
        <v>0</v>
      </c>
      <c r="BD20" s="262">
        <f>IF(AZ20=4,G20,0)</f>
        <v>0</v>
      </c>
      <c r="BE20" s="262">
        <f>IF(AZ20=5,G20,0)</f>
        <v>0</v>
      </c>
      <c r="CA20" s="293">
        <v>1</v>
      </c>
      <c r="CB20" s="293">
        <v>7</v>
      </c>
    </row>
    <row r="21" spans="1:80" x14ac:dyDescent="0.2">
      <c r="A21" s="294">
        <v>14</v>
      </c>
      <c r="B21" s="295" t="s">
        <v>1457</v>
      </c>
      <c r="C21" s="296" t="s">
        <v>1458</v>
      </c>
      <c r="D21" s="297" t="s">
        <v>211</v>
      </c>
      <c r="E21" s="298">
        <v>6</v>
      </c>
      <c r="F21" s="298">
        <v>0</v>
      </c>
      <c r="G21" s="299">
        <f>E21*F21</f>
        <v>0</v>
      </c>
      <c r="H21" s="300">
        <v>0</v>
      </c>
      <c r="I21" s="301">
        <f>E21*H21</f>
        <v>0</v>
      </c>
      <c r="J21" s="300">
        <v>0</v>
      </c>
      <c r="K21" s="301">
        <f>E21*J21</f>
        <v>0</v>
      </c>
      <c r="O21" s="293">
        <v>2</v>
      </c>
      <c r="AA21" s="262">
        <v>1</v>
      </c>
      <c r="AB21" s="262">
        <v>7</v>
      </c>
      <c r="AC21" s="262">
        <v>7</v>
      </c>
      <c r="AZ21" s="262">
        <v>2</v>
      </c>
      <c r="BA21" s="262">
        <f>IF(AZ21=1,G21,0)</f>
        <v>0</v>
      </c>
      <c r="BB21" s="262">
        <f>IF(AZ21=2,G21,0)</f>
        <v>0</v>
      </c>
      <c r="BC21" s="262">
        <f>IF(AZ21=3,G21,0)</f>
        <v>0</v>
      </c>
      <c r="BD21" s="262">
        <f>IF(AZ21=4,G21,0)</f>
        <v>0</v>
      </c>
      <c r="BE21" s="262">
        <f>IF(AZ21=5,G21,0)</f>
        <v>0</v>
      </c>
      <c r="CA21" s="293">
        <v>1</v>
      </c>
      <c r="CB21" s="293">
        <v>7</v>
      </c>
    </row>
    <row r="22" spans="1:80" x14ac:dyDescent="0.2">
      <c r="A22" s="294">
        <v>15</v>
      </c>
      <c r="B22" s="295" t="s">
        <v>1459</v>
      </c>
      <c r="C22" s="296" t="s">
        <v>1460</v>
      </c>
      <c r="D22" s="297" t="s">
        <v>211</v>
      </c>
      <c r="E22" s="298">
        <v>48</v>
      </c>
      <c r="F22" s="298">
        <v>0</v>
      </c>
      <c r="G22" s="299">
        <f>E22*F22</f>
        <v>0</v>
      </c>
      <c r="H22" s="300">
        <v>0</v>
      </c>
      <c r="I22" s="301">
        <f>E22*H22</f>
        <v>0</v>
      </c>
      <c r="J22" s="300">
        <v>0</v>
      </c>
      <c r="K22" s="301">
        <f>E22*J22</f>
        <v>0</v>
      </c>
      <c r="O22" s="293">
        <v>2</v>
      </c>
      <c r="AA22" s="262">
        <v>1</v>
      </c>
      <c r="AB22" s="262">
        <v>7</v>
      </c>
      <c r="AC22" s="262">
        <v>7</v>
      </c>
      <c r="AZ22" s="262">
        <v>2</v>
      </c>
      <c r="BA22" s="262">
        <f>IF(AZ22=1,G22,0)</f>
        <v>0</v>
      </c>
      <c r="BB22" s="262">
        <f>IF(AZ22=2,G22,0)</f>
        <v>0</v>
      </c>
      <c r="BC22" s="262">
        <f>IF(AZ22=3,G22,0)</f>
        <v>0</v>
      </c>
      <c r="BD22" s="262">
        <f>IF(AZ22=4,G22,0)</f>
        <v>0</v>
      </c>
      <c r="BE22" s="262">
        <f>IF(AZ22=5,G22,0)</f>
        <v>0</v>
      </c>
      <c r="CA22" s="293">
        <v>1</v>
      </c>
      <c r="CB22" s="293">
        <v>7</v>
      </c>
    </row>
    <row r="23" spans="1:80" x14ac:dyDescent="0.2">
      <c r="A23" s="294">
        <v>16</v>
      </c>
      <c r="B23" s="295" t="s">
        <v>1461</v>
      </c>
      <c r="C23" s="296" t="s">
        <v>1462</v>
      </c>
      <c r="D23" s="297" t="s">
        <v>211</v>
      </c>
      <c r="E23" s="298">
        <v>12</v>
      </c>
      <c r="F23" s="298">
        <v>0</v>
      </c>
      <c r="G23" s="299">
        <f>E23*F23</f>
        <v>0</v>
      </c>
      <c r="H23" s="300">
        <v>0</v>
      </c>
      <c r="I23" s="301">
        <f>E23*H23</f>
        <v>0</v>
      </c>
      <c r="J23" s="300">
        <v>0</v>
      </c>
      <c r="K23" s="301">
        <f>E23*J23</f>
        <v>0</v>
      </c>
      <c r="O23" s="293">
        <v>2</v>
      </c>
      <c r="AA23" s="262">
        <v>1</v>
      </c>
      <c r="AB23" s="262">
        <v>7</v>
      </c>
      <c r="AC23" s="262">
        <v>7</v>
      </c>
      <c r="AZ23" s="262">
        <v>2</v>
      </c>
      <c r="BA23" s="262">
        <f>IF(AZ23=1,G23,0)</f>
        <v>0</v>
      </c>
      <c r="BB23" s="262">
        <f>IF(AZ23=2,G23,0)</f>
        <v>0</v>
      </c>
      <c r="BC23" s="262">
        <f>IF(AZ23=3,G23,0)</f>
        <v>0</v>
      </c>
      <c r="BD23" s="262">
        <f>IF(AZ23=4,G23,0)</f>
        <v>0</v>
      </c>
      <c r="BE23" s="262">
        <f>IF(AZ23=5,G23,0)</f>
        <v>0</v>
      </c>
      <c r="CA23" s="293">
        <v>1</v>
      </c>
      <c r="CB23" s="293">
        <v>7</v>
      </c>
    </row>
    <row r="24" spans="1:80" ht="22.5" x14ac:dyDescent="0.2">
      <c r="A24" s="294">
        <v>17</v>
      </c>
      <c r="B24" s="295" t="s">
        <v>1463</v>
      </c>
      <c r="C24" s="296" t="s">
        <v>1464</v>
      </c>
      <c r="D24" s="297" t="s">
        <v>211</v>
      </c>
      <c r="E24" s="298">
        <v>1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>
        <v>0</v>
      </c>
      <c r="K24" s="301">
        <f>E24*J24</f>
        <v>0</v>
      </c>
      <c r="O24" s="293">
        <v>2</v>
      </c>
      <c r="AA24" s="262">
        <v>1</v>
      </c>
      <c r="AB24" s="262">
        <v>7</v>
      </c>
      <c r="AC24" s="262">
        <v>7</v>
      </c>
      <c r="AZ24" s="262">
        <v>2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</v>
      </c>
      <c r="CB24" s="293">
        <v>7</v>
      </c>
    </row>
    <row r="25" spans="1:80" x14ac:dyDescent="0.2">
      <c r="A25" s="294">
        <v>18</v>
      </c>
      <c r="B25" s="295" t="s">
        <v>1465</v>
      </c>
      <c r="C25" s="296" t="s">
        <v>1466</v>
      </c>
      <c r="D25" s="297" t="s">
        <v>93</v>
      </c>
      <c r="E25" s="298">
        <v>1</v>
      </c>
      <c r="F25" s="298">
        <v>0</v>
      </c>
      <c r="G25" s="299">
        <f>E25*F25</f>
        <v>0</v>
      </c>
      <c r="H25" s="300">
        <v>0</v>
      </c>
      <c r="I25" s="301">
        <f>E25*H25</f>
        <v>0</v>
      </c>
      <c r="J25" s="300"/>
      <c r="K25" s="301">
        <f>E25*J25</f>
        <v>0</v>
      </c>
      <c r="O25" s="293">
        <v>2</v>
      </c>
      <c r="AA25" s="262">
        <v>12</v>
      </c>
      <c r="AB25" s="262">
        <v>0</v>
      </c>
      <c r="AC25" s="262">
        <v>18</v>
      </c>
      <c r="AZ25" s="262">
        <v>2</v>
      </c>
      <c r="BA25" s="262">
        <f>IF(AZ25=1,G25,0)</f>
        <v>0</v>
      </c>
      <c r="BB25" s="262">
        <f>IF(AZ25=2,G25,0)</f>
        <v>0</v>
      </c>
      <c r="BC25" s="262">
        <f>IF(AZ25=3,G25,0)</f>
        <v>0</v>
      </c>
      <c r="BD25" s="262">
        <f>IF(AZ25=4,G25,0)</f>
        <v>0</v>
      </c>
      <c r="BE25" s="262">
        <f>IF(AZ25=5,G25,0)</f>
        <v>0</v>
      </c>
      <c r="CA25" s="293">
        <v>12</v>
      </c>
      <c r="CB25" s="293">
        <v>0</v>
      </c>
    </row>
    <row r="26" spans="1:80" x14ac:dyDescent="0.2">
      <c r="A26" s="294">
        <v>19</v>
      </c>
      <c r="B26" s="295" t="s">
        <v>1467</v>
      </c>
      <c r="C26" s="296" t="s">
        <v>1468</v>
      </c>
      <c r="D26" s="297" t="s">
        <v>211</v>
      </c>
      <c r="E26" s="298">
        <v>1</v>
      </c>
      <c r="F26" s="298">
        <v>0</v>
      </c>
      <c r="G26" s="299">
        <f>E26*F26</f>
        <v>0</v>
      </c>
      <c r="H26" s="300">
        <v>0</v>
      </c>
      <c r="I26" s="301">
        <f>E26*H26</f>
        <v>0</v>
      </c>
      <c r="J26" s="300">
        <v>0</v>
      </c>
      <c r="K26" s="301">
        <f>E26*J26</f>
        <v>0</v>
      </c>
      <c r="O26" s="293">
        <v>2</v>
      </c>
      <c r="AA26" s="262">
        <v>1</v>
      </c>
      <c r="AB26" s="262">
        <v>7</v>
      </c>
      <c r="AC26" s="262">
        <v>7</v>
      </c>
      <c r="AZ26" s="262">
        <v>2</v>
      </c>
      <c r="BA26" s="262">
        <f>IF(AZ26=1,G26,0)</f>
        <v>0</v>
      </c>
      <c r="BB26" s="262">
        <f>IF(AZ26=2,G26,0)</f>
        <v>0</v>
      </c>
      <c r="BC26" s="262">
        <f>IF(AZ26=3,G26,0)</f>
        <v>0</v>
      </c>
      <c r="BD26" s="262">
        <f>IF(AZ26=4,G26,0)</f>
        <v>0</v>
      </c>
      <c r="BE26" s="262">
        <f>IF(AZ26=5,G26,0)</f>
        <v>0</v>
      </c>
      <c r="CA26" s="293">
        <v>1</v>
      </c>
      <c r="CB26" s="293">
        <v>7</v>
      </c>
    </row>
    <row r="27" spans="1:80" ht="22.5" x14ac:dyDescent="0.2">
      <c r="A27" s="294">
        <v>20</v>
      </c>
      <c r="B27" s="295" t="s">
        <v>1469</v>
      </c>
      <c r="C27" s="296" t="s">
        <v>1470</v>
      </c>
      <c r="D27" s="297" t="s">
        <v>93</v>
      </c>
      <c r="E27" s="298">
        <v>1</v>
      </c>
      <c r="F27" s="298">
        <v>0</v>
      </c>
      <c r="G27" s="299">
        <f>E27*F27</f>
        <v>0</v>
      </c>
      <c r="H27" s="300">
        <v>0</v>
      </c>
      <c r="I27" s="301">
        <f>E27*H27</f>
        <v>0</v>
      </c>
      <c r="J27" s="300"/>
      <c r="K27" s="301">
        <f>E27*J27</f>
        <v>0</v>
      </c>
      <c r="O27" s="293">
        <v>2</v>
      </c>
      <c r="AA27" s="262">
        <v>12</v>
      </c>
      <c r="AB27" s="262">
        <v>0</v>
      </c>
      <c r="AC27" s="262">
        <v>20</v>
      </c>
      <c r="AZ27" s="262">
        <v>2</v>
      </c>
      <c r="BA27" s="262">
        <f>IF(AZ27=1,G27,0)</f>
        <v>0</v>
      </c>
      <c r="BB27" s="262">
        <f>IF(AZ27=2,G27,0)</f>
        <v>0</v>
      </c>
      <c r="BC27" s="262">
        <f>IF(AZ27=3,G27,0)</f>
        <v>0</v>
      </c>
      <c r="BD27" s="262">
        <f>IF(AZ27=4,G27,0)</f>
        <v>0</v>
      </c>
      <c r="BE27" s="262">
        <f>IF(AZ27=5,G27,0)</f>
        <v>0</v>
      </c>
      <c r="CA27" s="293">
        <v>12</v>
      </c>
      <c r="CB27" s="293">
        <v>0</v>
      </c>
    </row>
    <row r="28" spans="1:80" ht="22.5" x14ac:dyDescent="0.2">
      <c r="A28" s="294">
        <v>21</v>
      </c>
      <c r="B28" s="295" t="s">
        <v>1471</v>
      </c>
      <c r="C28" s="296" t="s">
        <v>1472</v>
      </c>
      <c r="D28" s="297" t="s">
        <v>211</v>
      </c>
      <c r="E28" s="298">
        <v>3</v>
      </c>
      <c r="F28" s="298">
        <v>0</v>
      </c>
      <c r="G28" s="299">
        <f>E28*F28</f>
        <v>0</v>
      </c>
      <c r="H28" s="300">
        <v>0</v>
      </c>
      <c r="I28" s="301">
        <f>E28*H28</f>
        <v>0</v>
      </c>
      <c r="J28" s="300">
        <v>0</v>
      </c>
      <c r="K28" s="301">
        <f>E28*J28</f>
        <v>0</v>
      </c>
      <c r="O28" s="293">
        <v>2</v>
      </c>
      <c r="AA28" s="262">
        <v>1</v>
      </c>
      <c r="AB28" s="262">
        <v>7</v>
      </c>
      <c r="AC28" s="262">
        <v>7</v>
      </c>
      <c r="AZ28" s="262">
        <v>2</v>
      </c>
      <c r="BA28" s="262">
        <f>IF(AZ28=1,G28,0)</f>
        <v>0</v>
      </c>
      <c r="BB28" s="262">
        <f>IF(AZ28=2,G28,0)</f>
        <v>0</v>
      </c>
      <c r="BC28" s="262">
        <f>IF(AZ28=3,G28,0)</f>
        <v>0</v>
      </c>
      <c r="BD28" s="262">
        <f>IF(AZ28=4,G28,0)</f>
        <v>0</v>
      </c>
      <c r="BE28" s="262">
        <f>IF(AZ28=5,G28,0)</f>
        <v>0</v>
      </c>
      <c r="CA28" s="293">
        <v>1</v>
      </c>
      <c r="CB28" s="293">
        <v>7</v>
      </c>
    </row>
    <row r="29" spans="1:80" x14ac:dyDescent="0.2">
      <c r="A29" s="294">
        <v>22</v>
      </c>
      <c r="B29" s="295" t="s">
        <v>1473</v>
      </c>
      <c r="C29" s="296" t="s">
        <v>1474</v>
      </c>
      <c r="D29" s="297" t="s">
        <v>211</v>
      </c>
      <c r="E29" s="298">
        <v>3</v>
      </c>
      <c r="F29" s="298">
        <v>0</v>
      </c>
      <c r="G29" s="299">
        <f>E29*F29</f>
        <v>0</v>
      </c>
      <c r="H29" s="300">
        <v>0</v>
      </c>
      <c r="I29" s="301">
        <f>E29*H29</f>
        <v>0</v>
      </c>
      <c r="J29" s="300">
        <v>0</v>
      </c>
      <c r="K29" s="301">
        <f>E29*J29</f>
        <v>0</v>
      </c>
      <c r="O29" s="293">
        <v>2</v>
      </c>
      <c r="AA29" s="262">
        <v>1</v>
      </c>
      <c r="AB29" s="262">
        <v>7</v>
      </c>
      <c r="AC29" s="262">
        <v>7</v>
      </c>
      <c r="AZ29" s="262">
        <v>2</v>
      </c>
      <c r="BA29" s="262">
        <f>IF(AZ29=1,G29,0)</f>
        <v>0</v>
      </c>
      <c r="BB29" s="262">
        <f>IF(AZ29=2,G29,0)</f>
        <v>0</v>
      </c>
      <c r="BC29" s="262">
        <f>IF(AZ29=3,G29,0)</f>
        <v>0</v>
      </c>
      <c r="BD29" s="262">
        <f>IF(AZ29=4,G29,0)</f>
        <v>0</v>
      </c>
      <c r="BE29" s="262">
        <f>IF(AZ29=5,G29,0)</f>
        <v>0</v>
      </c>
      <c r="CA29" s="293">
        <v>1</v>
      </c>
      <c r="CB29" s="293">
        <v>7</v>
      </c>
    </row>
    <row r="30" spans="1:80" ht="22.5" x14ac:dyDescent="0.2">
      <c r="A30" s="294">
        <v>23</v>
      </c>
      <c r="B30" s="295" t="s">
        <v>1475</v>
      </c>
      <c r="C30" s="296" t="s">
        <v>1476</v>
      </c>
      <c r="D30" s="297" t="s">
        <v>211</v>
      </c>
      <c r="E30" s="298">
        <v>2</v>
      </c>
      <c r="F30" s="298">
        <v>0</v>
      </c>
      <c r="G30" s="299">
        <f>E30*F30</f>
        <v>0</v>
      </c>
      <c r="H30" s="300">
        <v>0</v>
      </c>
      <c r="I30" s="301">
        <f>E30*H30</f>
        <v>0</v>
      </c>
      <c r="J30" s="300">
        <v>0</v>
      </c>
      <c r="K30" s="301">
        <f>E30*J30</f>
        <v>0</v>
      </c>
      <c r="O30" s="293">
        <v>2</v>
      </c>
      <c r="AA30" s="262">
        <v>1</v>
      </c>
      <c r="AB30" s="262">
        <v>7</v>
      </c>
      <c r="AC30" s="262">
        <v>7</v>
      </c>
      <c r="AZ30" s="262">
        <v>2</v>
      </c>
      <c r="BA30" s="262">
        <f>IF(AZ30=1,G30,0)</f>
        <v>0</v>
      </c>
      <c r="BB30" s="262">
        <f>IF(AZ30=2,G30,0)</f>
        <v>0</v>
      </c>
      <c r="BC30" s="262">
        <f>IF(AZ30=3,G30,0)</f>
        <v>0</v>
      </c>
      <c r="BD30" s="262">
        <f>IF(AZ30=4,G30,0)</f>
        <v>0</v>
      </c>
      <c r="BE30" s="262">
        <f>IF(AZ30=5,G30,0)</f>
        <v>0</v>
      </c>
      <c r="CA30" s="293">
        <v>1</v>
      </c>
      <c r="CB30" s="293">
        <v>7</v>
      </c>
    </row>
    <row r="31" spans="1:80" x14ac:dyDescent="0.2">
      <c r="A31" s="294">
        <v>24</v>
      </c>
      <c r="B31" s="295" t="s">
        <v>1477</v>
      </c>
      <c r="C31" s="296" t="s">
        <v>1478</v>
      </c>
      <c r="D31" s="297" t="s">
        <v>211</v>
      </c>
      <c r="E31" s="298">
        <v>3</v>
      </c>
      <c r="F31" s="298">
        <v>0</v>
      </c>
      <c r="G31" s="299">
        <f>E31*F31</f>
        <v>0</v>
      </c>
      <c r="H31" s="300">
        <v>0</v>
      </c>
      <c r="I31" s="301">
        <f>E31*H31</f>
        <v>0</v>
      </c>
      <c r="J31" s="300">
        <v>0</v>
      </c>
      <c r="K31" s="301">
        <f>E31*J31</f>
        <v>0</v>
      </c>
      <c r="O31" s="293">
        <v>2</v>
      </c>
      <c r="AA31" s="262">
        <v>1</v>
      </c>
      <c r="AB31" s="262">
        <v>7</v>
      </c>
      <c r="AC31" s="262">
        <v>7</v>
      </c>
      <c r="AZ31" s="262">
        <v>2</v>
      </c>
      <c r="BA31" s="262">
        <f>IF(AZ31=1,G31,0)</f>
        <v>0</v>
      </c>
      <c r="BB31" s="262">
        <f>IF(AZ31=2,G31,0)</f>
        <v>0</v>
      </c>
      <c r="BC31" s="262">
        <f>IF(AZ31=3,G31,0)</f>
        <v>0</v>
      </c>
      <c r="BD31" s="262">
        <f>IF(AZ31=4,G31,0)</f>
        <v>0</v>
      </c>
      <c r="BE31" s="262">
        <f>IF(AZ31=5,G31,0)</f>
        <v>0</v>
      </c>
      <c r="CA31" s="293">
        <v>1</v>
      </c>
      <c r="CB31" s="293">
        <v>7</v>
      </c>
    </row>
    <row r="32" spans="1:80" ht="22.5" x14ac:dyDescent="0.2">
      <c r="A32" s="294">
        <v>25</v>
      </c>
      <c r="B32" s="295" t="s">
        <v>1479</v>
      </c>
      <c r="C32" s="296" t="s">
        <v>1480</v>
      </c>
      <c r="D32" s="297" t="s">
        <v>93</v>
      </c>
      <c r="E32" s="298">
        <v>2</v>
      </c>
      <c r="F32" s="298">
        <v>0</v>
      </c>
      <c r="G32" s="299">
        <f>E32*F32</f>
        <v>0</v>
      </c>
      <c r="H32" s="300">
        <v>0</v>
      </c>
      <c r="I32" s="301">
        <f>E32*H32</f>
        <v>0</v>
      </c>
      <c r="J32" s="300"/>
      <c r="K32" s="301">
        <f>E32*J32</f>
        <v>0</v>
      </c>
      <c r="O32" s="293">
        <v>2</v>
      </c>
      <c r="AA32" s="262">
        <v>12</v>
      </c>
      <c r="AB32" s="262">
        <v>0</v>
      </c>
      <c r="AC32" s="262">
        <v>25</v>
      </c>
      <c r="AZ32" s="262">
        <v>2</v>
      </c>
      <c r="BA32" s="262">
        <f>IF(AZ32=1,G32,0)</f>
        <v>0</v>
      </c>
      <c r="BB32" s="262">
        <f>IF(AZ32=2,G32,0)</f>
        <v>0</v>
      </c>
      <c r="BC32" s="262">
        <f>IF(AZ32=3,G32,0)</f>
        <v>0</v>
      </c>
      <c r="BD32" s="262">
        <f>IF(AZ32=4,G32,0)</f>
        <v>0</v>
      </c>
      <c r="BE32" s="262">
        <f>IF(AZ32=5,G32,0)</f>
        <v>0</v>
      </c>
      <c r="CA32" s="293">
        <v>12</v>
      </c>
      <c r="CB32" s="293">
        <v>0</v>
      </c>
    </row>
    <row r="33" spans="1:80" ht="22.5" x14ac:dyDescent="0.2">
      <c r="A33" s="294">
        <v>26</v>
      </c>
      <c r="B33" s="295" t="s">
        <v>1481</v>
      </c>
      <c r="C33" s="296" t="s">
        <v>1482</v>
      </c>
      <c r="D33" s="297" t="s">
        <v>93</v>
      </c>
      <c r="E33" s="298">
        <v>1</v>
      </c>
      <c r="F33" s="298">
        <v>0</v>
      </c>
      <c r="G33" s="299">
        <f>E33*F33</f>
        <v>0</v>
      </c>
      <c r="H33" s="300">
        <v>0</v>
      </c>
      <c r="I33" s="301">
        <f>E33*H33</f>
        <v>0</v>
      </c>
      <c r="J33" s="300"/>
      <c r="K33" s="301">
        <f>E33*J33</f>
        <v>0</v>
      </c>
      <c r="O33" s="293">
        <v>2</v>
      </c>
      <c r="AA33" s="262">
        <v>12</v>
      </c>
      <c r="AB33" s="262">
        <v>0</v>
      </c>
      <c r="AC33" s="262">
        <v>26</v>
      </c>
      <c r="AZ33" s="262">
        <v>2</v>
      </c>
      <c r="BA33" s="262">
        <f>IF(AZ33=1,G33,0)</f>
        <v>0</v>
      </c>
      <c r="BB33" s="262">
        <f>IF(AZ33=2,G33,0)</f>
        <v>0</v>
      </c>
      <c r="BC33" s="262">
        <f>IF(AZ33=3,G33,0)</f>
        <v>0</v>
      </c>
      <c r="BD33" s="262">
        <f>IF(AZ33=4,G33,0)</f>
        <v>0</v>
      </c>
      <c r="BE33" s="262">
        <f>IF(AZ33=5,G33,0)</f>
        <v>0</v>
      </c>
      <c r="CA33" s="293">
        <v>12</v>
      </c>
      <c r="CB33" s="293">
        <v>0</v>
      </c>
    </row>
    <row r="34" spans="1:80" x14ac:dyDescent="0.2">
      <c r="A34" s="294">
        <v>27</v>
      </c>
      <c r="B34" s="295" t="s">
        <v>1483</v>
      </c>
      <c r="C34" s="296" t="s">
        <v>1484</v>
      </c>
      <c r="D34" s="297" t="s">
        <v>211</v>
      </c>
      <c r="E34" s="298">
        <v>10</v>
      </c>
      <c r="F34" s="298">
        <v>0</v>
      </c>
      <c r="G34" s="299">
        <f>E34*F34</f>
        <v>0</v>
      </c>
      <c r="H34" s="300">
        <v>0</v>
      </c>
      <c r="I34" s="301">
        <f>E34*H34</f>
        <v>0</v>
      </c>
      <c r="J34" s="300">
        <v>0</v>
      </c>
      <c r="K34" s="301">
        <f>E34*J34</f>
        <v>0</v>
      </c>
      <c r="O34" s="293">
        <v>2</v>
      </c>
      <c r="AA34" s="262">
        <v>1</v>
      </c>
      <c r="AB34" s="262">
        <v>7</v>
      </c>
      <c r="AC34" s="262">
        <v>7</v>
      </c>
      <c r="AZ34" s="262">
        <v>2</v>
      </c>
      <c r="BA34" s="262">
        <f>IF(AZ34=1,G34,0)</f>
        <v>0</v>
      </c>
      <c r="BB34" s="262">
        <f>IF(AZ34=2,G34,0)</f>
        <v>0</v>
      </c>
      <c r="BC34" s="262">
        <f>IF(AZ34=3,G34,0)</f>
        <v>0</v>
      </c>
      <c r="BD34" s="262">
        <f>IF(AZ34=4,G34,0)</f>
        <v>0</v>
      </c>
      <c r="BE34" s="262">
        <f>IF(AZ34=5,G34,0)</f>
        <v>0</v>
      </c>
      <c r="CA34" s="293">
        <v>1</v>
      </c>
      <c r="CB34" s="293">
        <v>7</v>
      </c>
    </row>
    <row r="35" spans="1:80" ht="22.5" x14ac:dyDescent="0.2">
      <c r="A35" s="294">
        <v>28</v>
      </c>
      <c r="B35" s="295" t="s">
        <v>1485</v>
      </c>
      <c r="C35" s="296" t="s">
        <v>1486</v>
      </c>
      <c r="D35" s="297" t="s">
        <v>93</v>
      </c>
      <c r="E35" s="298">
        <v>10</v>
      </c>
      <c r="F35" s="298">
        <v>0</v>
      </c>
      <c r="G35" s="299">
        <f>E35*F35</f>
        <v>0</v>
      </c>
      <c r="H35" s="300">
        <v>0</v>
      </c>
      <c r="I35" s="301">
        <f>E35*H35</f>
        <v>0</v>
      </c>
      <c r="J35" s="300"/>
      <c r="K35" s="301">
        <f>E35*J35</f>
        <v>0</v>
      </c>
      <c r="O35" s="293">
        <v>2</v>
      </c>
      <c r="AA35" s="262">
        <v>12</v>
      </c>
      <c r="AB35" s="262">
        <v>0</v>
      </c>
      <c r="AC35" s="262">
        <v>28</v>
      </c>
      <c r="AZ35" s="262">
        <v>2</v>
      </c>
      <c r="BA35" s="262">
        <f>IF(AZ35=1,G35,0)</f>
        <v>0</v>
      </c>
      <c r="BB35" s="262">
        <f>IF(AZ35=2,G35,0)</f>
        <v>0</v>
      </c>
      <c r="BC35" s="262">
        <f>IF(AZ35=3,G35,0)</f>
        <v>0</v>
      </c>
      <c r="BD35" s="262">
        <f>IF(AZ35=4,G35,0)</f>
        <v>0</v>
      </c>
      <c r="BE35" s="262">
        <f>IF(AZ35=5,G35,0)</f>
        <v>0</v>
      </c>
      <c r="CA35" s="293">
        <v>12</v>
      </c>
      <c r="CB35" s="293">
        <v>0</v>
      </c>
    </row>
    <row r="36" spans="1:80" ht="22.5" x14ac:dyDescent="0.2">
      <c r="A36" s="294">
        <v>29</v>
      </c>
      <c r="B36" s="295" t="s">
        <v>1487</v>
      </c>
      <c r="C36" s="296" t="s">
        <v>1488</v>
      </c>
      <c r="D36" s="297" t="s">
        <v>181</v>
      </c>
      <c r="E36" s="298">
        <v>23</v>
      </c>
      <c r="F36" s="298">
        <v>0</v>
      </c>
      <c r="G36" s="299">
        <f>E36*F36</f>
        <v>0</v>
      </c>
      <c r="H36" s="300">
        <v>0</v>
      </c>
      <c r="I36" s="301">
        <f>E36*H36</f>
        <v>0</v>
      </c>
      <c r="J36" s="300">
        <v>0</v>
      </c>
      <c r="K36" s="301">
        <f>E36*J36</f>
        <v>0</v>
      </c>
      <c r="O36" s="293">
        <v>2</v>
      </c>
      <c r="AA36" s="262">
        <v>1</v>
      </c>
      <c r="AB36" s="262">
        <v>7</v>
      </c>
      <c r="AC36" s="262">
        <v>7</v>
      </c>
      <c r="AZ36" s="262">
        <v>2</v>
      </c>
      <c r="BA36" s="262">
        <f>IF(AZ36=1,G36,0)</f>
        <v>0</v>
      </c>
      <c r="BB36" s="262">
        <f>IF(AZ36=2,G36,0)</f>
        <v>0</v>
      </c>
      <c r="BC36" s="262">
        <f>IF(AZ36=3,G36,0)</f>
        <v>0</v>
      </c>
      <c r="BD36" s="262">
        <f>IF(AZ36=4,G36,0)</f>
        <v>0</v>
      </c>
      <c r="BE36" s="262">
        <f>IF(AZ36=5,G36,0)</f>
        <v>0</v>
      </c>
      <c r="CA36" s="293">
        <v>1</v>
      </c>
      <c r="CB36" s="293">
        <v>7</v>
      </c>
    </row>
    <row r="37" spans="1:80" ht="22.5" x14ac:dyDescent="0.2">
      <c r="A37" s="294">
        <v>30</v>
      </c>
      <c r="B37" s="295" t="s">
        <v>1489</v>
      </c>
      <c r="C37" s="296" t="s">
        <v>1490</v>
      </c>
      <c r="D37" s="297" t="s">
        <v>211</v>
      </c>
      <c r="E37" s="298">
        <v>2</v>
      </c>
      <c r="F37" s="298">
        <v>0</v>
      </c>
      <c r="G37" s="299">
        <f>E37*F37</f>
        <v>0</v>
      </c>
      <c r="H37" s="300">
        <v>0</v>
      </c>
      <c r="I37" s="301">
        <f>E37*H37</f>
        <v>0</v>
      </c>
      <c r="J37" s="300">
        <v>0</v>
      </c>
      <c r="K37" s="301">
        <f>E37*J37</f>
        <v>0</v>
      </c>
      <c r="O37" s="293">
        <v>2</v>
      </c>
      <c r="AA37" s="262">
        <v>1</v>
      </c>
      <c r="AB37" s="262">
        <v>7</v>
      </c>
      <c r="AC37" s="262">
        <v>7</v>
      </c>
      <c r="AZ37" s="262">
        <v>2</v>
      </c>
      <c r="BA37" s="262">
        <f>IF(AZ37=1,G37,0)</f>
        <v>0</v>
      </c>
      <c r="BB37" s="262">
        <f>IF(AZ37=2,G37,0)</f>
        <v>0</v>
      </c>
      <c r="BC37" s="262">
        <f>IF(AZ37=3,G37,0)</f>
        <v>0</v>
      </c>
      <c r="BD37" s="262">
        <f>IF(AZ37=4,G37,0)</f>
        <v>0</v>
      </c>
      <c r="BE37" s="262">
        <f>IF(AZ37=5,G37,0)</f>
        <v>0</v>
      </c>
      <c r="CA37" s="293">
        <v>1</v>
      </c>
      <c r="CB37" s="293">
        <v>7</v>
      </c>
    </row>
    <row r="38" spans="1:80" x14ac:dyDescent="0.2">
      <c r="A38" s="294">
        <v>31</v>
      </c>
      <c r="B38" s="295" t="s">
        <v>1491</v>
      </c>
      <c r="C38" s="296" t="s">
        <v>1492</v>
      </c>
      <c r="D38" s="297" t="s">
        <v>211</v>
      </c>
      <c r="E38" s="298">
        <v>1</v>
      </c>
      <c r="F38" s="298">
        <v>0</v>
      </c>
      <c r="G38" s="299">
        <f>E38*F38</f>
        <v>0</v>
      </c>
      <c r="H38" s="300">
        <v>0</v>
      </c>
      <c r="I38" s="301">
        <f>E38*H38</f>
        <v>0</v>
      </c>
      <c r="J38" s="300"/>
      <c r="K38" s="301">
        <f>E38*J38</f>
        <v>0</v>
      </c>
      <c r="O38" s="293">
        <v>2</v>
      </c>
      <c r="AA38" s="262">
        <v>12</v>
      </c>
      <c r="AB38" s="262">
        <v>0</v>
      </c>
      <c r="AC38" s="262">
        <v>31</v>
      </c>
      <c r="AZ38" s="262">
        <v>2</v>
      </c>
      <c r="BA38" s="262">
        <f>IF(AZ38=1,G38,0)</f>
        <v>0</v>
      </c>
      <c r="BB38" s="262">
        <f>IF(AZ38=2,G38,0)</f>
        <v>0</v>
      </c>
      <c r="BC38" s="262">
        <f>IF(AZ38=3,G38,0)</f>
        <v>0</v>
      </c>
      <c r="BD38" s="262">
        <f>IF(AZ38=4,G38,0)</f>
        <v>0</v>
      </c>
      <c r="BE38" s="262">
        <f>IF(AZ38=5,G38,0)</f>
        <v>0</v>
      </c>
      <c r="CA38" s="293">
        <v>12</v>
      </c>
      <c r="CB38" s="293">
        <v>0</v>
      </c>
    </row>
    <row r="39" spans="1:80" x14ac:dyDescent="0.2">
      <c r="A39" s="294">
        <v>32</v>
      </c>
      <c r="B39" s="295" t="s">
        <v>1493</v>
      </c>
      <c r="C39" s="296" t="s">
        <v>1494</v>
      </c>
      <c r="D39" s="297" t="s">
        <v>211</v>
      </c>
      <c r="E39" s="298">
        <v>1</v>
      </c>
      <c r="F39" s="298">
        <v>0</v>
      </c>
      <c r="G39" s="299">
        <f>E39*F39</f>
        <v>0</v>
      </c>
      <c r="H39" s="300">
        <v>0</v>
      </c>
      <c r="I39" s="301">
        <f>E39*H39</f>
        <v>0</v>
      </c>
      <c r="J39" s="300"/>
      <c r="K39" s="301">
        <f>E39*J39</f>
        <v>0</v>
      </c>
      <c r="O39" s="293">
        <v>2</v>
      </c>
      <c r="AA39" s="262">
        <v>12</v>
      </c>
      <c r="AB39" s="262">
        <v>0</v>
      </c>
      <c r="AC39" s="262">
        <v>32</v>
      </c>
      <c r="AZ39" s="262">
        <v>2</v>
      </c>
      <c r="BA39" s="262">
        <f>IF(AZ39=1,G39,0)</f>
        <v>0</v>
      </c>
      <c r="BB39" s="262">
        <f>IF(AZ39=2,G39,0)</f>
        <v>0</v>
      </c>
      <c r="BC39" s="262">
        <f>IF(AZ39=3,G39,0)</f>
        <v>0</v>
      </c>
      <c r="BD39" s="262">
        <f>IF(AZ39=4,G39,0)</f>
        <v>0</v>
      </c>
      <c r="BE39" s="262">
        <f>IF(AZ39=5,G39,0)</f>
        <v>0</v>
      </c>
      <c r="CA39" s="293">
        <v>12</v>
      </c>
      <c r="CB39" s="293">
        <v>0</v>
      </c>
    </row>
    <row r="40" spans="1:80" x14ac:dyDescent="0.2">
      <c r="A40" s="294">
        <v>33</v>
      </c>
      <c r="B40" s="295" t="s">
        <v>1495</v>
      </c>
      <c r="C40" s="296" t="s">
        <v>1496</v>
      </c>
      <c r="D40" s="297" t="s">
        <v>181</v>
      </c>
      <c r="E40" s="298">
        <v>405</v>
      </c>
      <c r="F40" s="298">
        <v>0</v>
      </c>
      <c r="G40" s="299">
        <f>E40*F40</f>
        <v>0</v>
      </c>
      <c r="H40" s="300">
        <v>0</v>
      </c>
      <c r="I40" s="301">
        <f>E40*H40</f>
        <v>0</v>
      </c>
      <c r="J40" s="300">
        <v>0</v>
      </c>
      <c r="K40" s="301">
        <f>E40*J40</f>
        <v>0</v>
      </c>
      <c r="O40" s="293">
        <v>2</v>
      </c>
      <c r="AA40" s="262">
        <v>1</v>
      </c>
      <c r="AB40" s="262">
        <v>7</v>
      </c>
      <c r="AC40" s="262">
        <v>7</v>
      </c>
      <c r="AZ40" s="262">
        <v>2</v>
      </c>
      <c r="BA40" s="262">
        <f>IF(AZ40=1,G40,0)</f>
        <v>0</v>
      </c>
      <c r="BB40" s="262">
        <f>IF(AZ40=2,G40,0)</f>
        <v>0</v>
      </c>
      <c r="BC40" s="262">
        <f>IF(AZ40=3,G40,0)</f>
        <v>0</v>
      </c>
      <c r="BD40" s="262">
        <f>IF(AZ40=4,G40,0)</f>
        <v>0</v>
      </c>
      <c r="BE40" s="262">
        <f>IF(AZ40=5,G40,0)</f>
        <v>0</v>
      </c>
      <c r="CA40" s="293">
        <v>1</v>
      </c>
      <c r="CB40" s="293">
        <v>7</v>
      </c>
    </row>
    <row r="41" spans="1:80" x14ac:dyDescent="0.2">
      <c r="A41" s="294">
        <v>34</v>
      </c>
      <c r="B41" s="295" t="s">
        <v>1497</v>
      </c>
      <c r="C41" s="296" t="s">
        <v>1498</v>
      </c>
      <c r="D41" s="297" t="s">
        <v>181</v>
      </c>
      <c r="E41" s="298">
        <v>13</v>
      </c>
      <c r="F41" s="298">
        <v>0</v>
      </c>
      <c r="G41" s="299">
        <f>E41*F41</f>
        <v>0</v>
      </c>
      <c r="H41" s="300">
        <v>0</v>
      </c>
      <c r="I41" s="301">
        <f>E41*H41</f>
        <v>0</v>
      </c>
      <c r="J41" s="300">
        <v>0</v>
      </c>
      <c r="K41" s="301">
        <f>E41*J41</f>
        <v>0</v>
      </c>
      <c r="O41" s="293">
        <v>2</v>
      </c>
      <c r="AA41" s="262">
        <v>1</v>
      </c>
      <c r="AB41" s="262">
        <v>7</v>
      </c>
      <c r="AC41" s="262">
        <v>7</v>
      </c>
      <c r="AZ41" s="262">
        <v>2</v>
      </c>
      <c r="BA41" s="262">
        <f>IF(AZ41=1,G41,0)</f>
        <v>0</v>
      </c>
      <c r="BB41" s="262">
        <f>IF(AZ41=2,G41,0)</f>
        <v>0</v>
      </c>
      <c r="BC41" s="262">
        <f>IF(AZ41=3,G41,0)</f>
        <v>0</v>
      </c>
      <c r="BD41" s="262">
        <f>IF(AZ41=4,G41,0)</f>
        <v>0</v>
      </c>
      <c r="BE41" s="262">
        <f>IF(AZ41=5,G41,0)</f>
        <v>0</v>
      </c>
      <c r="CA41" s="293">
        <v>1</v>
      </c>
      <c r="CB41" s="293">
        <v>7</v>
      </c>
    </row>
    <row r="42" spans="1:80" ht="22.5" x14ac:dyDescent="0.2">
      <c r="A42" s="294">
        <v>35</v>
      </c>
      <c r="B42" s="295" t="s">
        <v>1499</v>
      </c>
      <c r="C42" s="296" t="s">
        <v>1500</v>
      </c>
      <c r="D42" s="297" t="s">
        <v>139</v>
      </c>
      <c r="E42" s="298">
        <v>7.8</v>
      </c>
      <c r="F42" s="298">
        <v>0</v>
      </c>
      <c r="G42" s="299">
        <f>E42*F42</f>
        <v>0</v>
      </c>
      <c r="H42" s="300">
        <v>0</v>
      </c>
      <c r="I42" s="301">
        <f>E42*H42</f>
        <v>0</v>
      </c>
      <c r="J42" s="300">
        <v>0</v>
      </c>
      <c r="K42" s="301">
        <f>E42*J42</f>
        <v>0</v>
      </c>
      <c r="O42" s="293">
        <v>2</v>
      </c>
      <c r="AA42" s="262">
        <v>1</v>
      </c>
      <c r="AB42" s="262">
        <v>7</v>
      </c>
      <c r="AC42" s="262">
        <v>7</v>
      </c>
      <c r="AZ42" s="262">
        <v>2</v>
      </c>
      <c r="BA42" s="262">
        <f>IF(AZ42=1,G42,0)</f>
        <v>0</v>
      </c>
      <c r="BB42" s="262">
        <f>IF(AZ42=2,G42,0)</f>
        <v>0</v>
      </c>
      <c r="BC42" s="262">
        <f>IF(AZ42=3,G42,0)</f>
        <v>0</v>
      </c>
      <c r="BD42" s="262">
        <f>IF(AZ42=4,G42,0)</f>
        <v>0</v>
      </c>
      <c r="BE42" s="262">
        <f>IF(AZ42=5,G42,0)</f>
        <v>0</v>
      </c>
      <c r="CA42" s="293">
        <v>1</v>
      </c>
      <c r="CB42" s="293">
        <v>7</v>
      </c>
    </row>
    <row r="43" spans="1:80" x14ac:dyDescent="0.2">
      <c r="A43" s="313"/>
      <c r="B43" s="314" t="s">
        <v>94</v>
      </c>
      <c r="C43" s="315" t="s">
        <v>1430</v>
      </c>
      <c r="D43" s="316"/>
      <c r="E43" s="317"/>
      <c r="F43" s="318"/>
      <c r="G43" s="319">
        <f>SUM(G7:G42)</f>
        <v>0</v>
      </c>
      <c r="H43" s="320"/>
      <c r="I43" s="321">
        <f>SUM(I7:I42)</f>
        <v>0</v>
      </c>
      <c r="J43" s="320"/>
      <c r="K43" s="321">
        <f>SUM(K7:K42)</f>
        <v>0</v>
      </c>
      <c r="O43" s="293">
        <v>4</v>
      </c>
      <c r="BA43" s="322">
        <f>SUM(BA7:BA42)</f>
        <v>0</v>
      </c>
      <c r="BB43" s="322">
        <f>SUM(BB7:BB42)</f>
        <v>0</v>
      </c>
      <c r="BC43" s="322">
        <f>SUM(BC7:BC42)</f>
        <v>0</v>
      </c>
      <c r="BD43" s="322">
        <f>SUM(BD7:BD42)</f>
        <v>0</v>
      </c>
      <c r="BE43" s="322">
        <f>SUM(BE7:BE42)</f>
        <v>0</v>
      </c>
    </row>
    <row r="44" spans="1:80" x14ac:dyDescent="0.2">
      <c r="A44" s="283" t="s">
        <v>90</v>
      </c>
      <c r="B44" s="284" t="s">
        <v>1501</v>
      </c>
      <c r="C44" s="285" t="s">
        <v>1502</v>
      </c>
      <c r="D44" s="286"/>
      <c r="E44" s="287"/>
      <c r="F44" s="287"/>
      <c r="G44" s="288"/>
      <c r="H44" s="289"/>
      <c r="I44" s="290"/>
      <c r="J44" s="291"/>
      <c r="K44" s="292"/>
      <c r="O44" s="293">
        <v>1</v>
      </c>
    </row>
    <row r="45" spans="1:80" ht="22.5" x14ac:dyDescent="0.2">
      <c r="A45" s="294">
        <v>36</v>
      </c>
      <c r="B45" s="295" t="s">
        <v>1504</v>
      </c>
      <c r="C45" s="296" t="s">
        <v>1505</v>
      </c>
      <c r="D45" s="297" t="s">
        <v>181</v>
      </c>
      <c r="E45" s="298">
        <v>253</v>
      </c>
      <c r="F45" s="298">
        <v>0</v>
      </c>
      <c r="G45" s="299">
        <f>E45*F45</f>
        <v>0</v>
      </c>
      <c r="H45" s="300">
        <v>0</v>
      </c>
      <c r="I45" s="301">
        <f>E45*H45</f>
        <v>0</v>
      </c>
      <c r="J45" s="300">
        <v>0</v>
      </c>
      <c r="K45" s="301">
        <f>E45*J45</f>
        <v>0</v>
      </c>
      <c r="O45" s="293">
        <v>2</v>
      </c>
      <c r="AA45" s="262">
        <v>1</v>
      </c>
      <c r="AB45" s="262">
        <v>7</v>
      </c>
      <c r="AC45" s="262">
        <v>7</v>
      </c>
      <c r="AZ45" s="262">
        <v>2</v>
      </c>
      <c r="BA45" s="262">
        <f>IF(AZ45=1,G45,0)</f>
        <v>0</v>
      </c>
      <c r="BB45" s="262">
        <f>IF(AZ45=2,G45,0)</f>
        <v>0</v>
      </c>
      <c r="BC45" s="262">
        <f>IF(AZ45=3,G45,0)</f>
        <v>0</v>
      </c>
      <c r="BD45" s="262">
        <f>IF(AZ45=4,G45,0)</f>
        <v>0</v>
      </c>
      <c r="BE45" s="262">
        <f>IF(AZ45=5,G45,0)</f>
        <v>0</v>
      </c>
      <c r="CA45" s="293">
        <v>1</v>
      </c>
      <c r="CB45" s="293">
        <v>7</v>
      </c>
    </row>
    <row r="46" spans="1:80" ht="22.5" x14ac:dyDescent="0.2">
      <c r="A46" s="294">
        <v>37</v>
      </c>
      <c r="B46" s="295" t="s">
        <v>1506</v>
      </c>
      <c r="C46" s="296" t="s">
        <v>1507</v>
      </c>
      <c r="D46" s="297" t="s">
        <v>181</v>
      </c>
      <c r="E46" s="298">
        <v>193</v>
      </c>
      <c r="F46" s="298">
        <v>0</v>
      </c>
      <c r="G46" s="299">
        <f>E46*F46</f>
        <v>0</v>
      </c>
      <c r="H46" s="300">
        <v>0</v>
      </c>
      <c r="I46" s="301">
        <f>E46*H46</f>
        <v>0</v>
      </c>
      <c r="J46" s="300">
        <v>0</v>
      </c>
      <c r="K46" s="301">
        <f>E46*J46</f>
        <v>0</v>
      </c>
      <c r="O46" s="293">
        <v>2</v>
      </c>
      <c r="AA46" s="262">
        <v>1</v>
      </c>
      <c r="AB46" s="262">
        <v>7</v>
      </c>
      <c r="AC46" s="262">
        <v>7</v>
      </c>
      <c r="AZ46" s="262">
        <v>2</v>
      </c>
      <c r="BA46" s="262">
        <f>IF(AZ46=1,G46,0)</f>
        <v>0</v>
      </c>
      <c r="BB46" s="262">
        <f>IF(AZ46=2,G46,0)</f>
        <v>0</v>
      </c>
      <c r="BC46" s="262">
        <f>IF(AZ46=3,G46,0)</f>
        <v>0</v>
      </c>
      <c r="BD46" s="262">
        <f>IF(AZ46=4,G46,0)</f>
        <v>0</v>
      </c>
      <c r="BE46" s="262">
        <f>IF(AZ46=5,G46,0)</f>
        <v>0</v>
      </c>
      <c r="CA46" s="293">
        <v>1</v>
      </c>
      <c r="CB46" s="293">
        <v>7</v>
      </c>
    </row>
    <row r="47" spans="1:80" ht="22.5" x14ac:dyDescent="0.2">
      <c r="A47" s="294">
        <v>38</v>
      </c>
      <c r="B47" s="295" t="s">
        <v>1508</v>
      </c>
      <c r="C47" s="296" t="s">
        <v>1509</v>
      </c>
      <c r="D47" s="297" t="s">
        <v>181</v>
      </c>
      <c r="E47" s="298">
        <v>52</v>
      </c>
      <c r="F47" s="298">
        <v>0</v>
      </c>
      <c r="G47" s="299">
        <f>E47*F47</f>
        <v>0</v>
      </c>
      <c r="H47" s="300">
        <v>0</v>
      </c>
      <c r="I47" s="301">
        <f>E47*H47</f>
        <v>0</v>
      </c>
      <c r="J47" s="300">
        <v>0</v>
      </c>
      <c r="K47" s="301">
        <f>E47*J47</f>
        <v>0</v>
      </c>
      <c r="O47" s="293">
        <v>2</v>
      </c>
      <c r="AA47" s="262">
        <v>1</v>
      </c>
      <c r="AB47" s="262">
        <v>7</v>
      </c>
      <c r="AC47" s="262">
        <v>7</v>
      </c>
      <c r="AZ47" s="262">
        <v>2</v>
      </c>
      <c r="BA47" s="262">
        <f>IF(AZ47=1,G47,0)</f>
        <v>0</v>
      </c>
      <c r="BB47" s="262">
        <f>IF(AZ47=2,G47,0)</f>
        <v>0</v>
      </c>
      <c r="BC47" s="262">
        <f>IF(AZ47=3,G47,0)</f>
        <v>0</v>
      </c>
      <c r="BD47" s="262">
        <f>IF(AZ47=4,G47,0)</f>
        <v>0</v>
      </c>
      <c r="BE47" s="262">
        <f>IF(AZ47=5,G47,0)</f>
        <v>0</v>
      </c>
      <c r="CA47" s="293">
        <v>1</v>
      </c>
      <c r="CB47" s="293">
        <v>7</v>
      </c>
    </row>
    <row r="48" spans="1:80" ht="22.5" x14ac:dyDescent="0.2">
      <c r="A48" s="294">
        <v>39</v>
      </c>
      <c r="B48" s="295" t="s">
        <v>1510</v>
      </c>
      <c r="C48" s="296" t="s">
        <v>1511</v>
      </c>
      <c r="D48" s="297" t="s">
        <v>181</v>
      </c>
      <c r="E48" s="298">
        <v>32</v>
      </c>
      <c r="F48" s="298">
        <v>0</v>
      </c>
      <c r="G48" s="299">
        <f>E48*F48</f>
        <v>0</v>
      </c>
      <c r="H48" s="300">
        <v>0</v>
      </c>
      <c r="I48" s="301">
        <f>E48*H48</f>
        <v>0</v>
      </c>
      <c r="J48" s="300">
        <v>0</v>
      </c>
      <c r="K48" s="301">
        <f>E48*J48</f>
        <v>0</v>
      </c>
      <c r="O48" s="293">
        <v>2</v>
      </c>
      <c r="AA48" s="262">
        <v>1</v>
      </c>
      <c r="AB48" s="262">
        <v>7</v>
      </c>
      <c r="AC48" s="262">
        <v>7</v>
      </c>
      <c r="AZ48" s="262">
        <v>2</v>
      </c>
      <c r="BA48" s="262">
        <f>IF(AZ48=1,G48,0)</f>
        <v>0</v>
      </c>
      <c r="BB48" s="262">
        <f>IF(AZ48=2,G48,0)</f>
        <v>0</v>
      </c>
      <c r="BC48" s="262">
        <f>IF(AZ48=3,G48,0)</f>
        <v>0</v>
      </c>
      <c r="BD48" s="262">
        <f>IF(AZ48=4,G48,0)</f>
        <v>0</v>
      </c>
      <c r="BE48" s="262">
        <f>IF(AZ48=5,G48,0)</f>
        <v>0</v>
      </c>
      <c r="CA48" s="293">
        <v>1</v>
      </c>
      <c r="CB48" s="293">
        <v>7</v>
      </c>
    </row>
    <row r="49" spans="1:80" ht="22.5" x14ac:dyDescent="0.2">
      <c r="A49" s="294">
        <v>40</v>
      </c>
      <c r="B49" s="295" t="s">
        <v>1512</v>
      </c>
      <c r="C49" s="296" t="s">
        <v>1513</v>
      </c>
      <c r="D49" s="297" t="s">
        <v>181</v>
      </c>
      <c r="E49" s="298">
        <v>8</v>
      </c>
      <c r="F49" s="298">
        <v>0</v>
      </c>
      <c r="G49" s="299">
        <f>E49*F49</f>
        <v>0</v>
      </c>
      <c r="H49" s="300">
        <v>0</v>
      </c>
      <c r="I49" s="301">
        <f>E49*H49</f>
        <v>0</v>
      </c>
      <c r="J49" s="300">
        <v>0</v>
      </c>
      <c r="K49" s="301">
        <f>E49*J49</f>
        <v>0</v>
      </c>
      <c r="O49" s="293">
        <v>2</v>
      </c>
      <c r="AA49" s="262">
        <v>1</v>
      </c>
      <c r="AB49" s="262">
        <v>7</v>
      </c>
      <c r="AC49" s="262">
        <v>7</v>
      </c>
      <c r="AZ49" s="262">
        <v>2</v>
      </c>
      <c r="BA49" s="262">
        <f>IF(AZ49=1,G49,0)</f>
        <v>0</v>
      </c>
      <c r="BB49" s="262">
        <f>IF(AZ49=2,G49,0)</f>
        <v>0</v>
      </c>
      <c r="BC49" s="262">
        <f>IF(AZ49=3,G49,0)</f>
        <v>0</v>
      </c>
      <c r="BD49" s="262">
        <f>IF(AZ49=4,G49,0)</f>
        <v>0</v>
      </c>
      <c r="BE49" s="262">
        <f>IF(AZ49=5,G49,0)</f>
        <v>0</v>
      </c>
      <c r="CA49" s="293">
        <v>1</v>
      </c>
      <c r="CB49" s="293">
        <v>7</v>
      </c>
    </row>
    <row r="50" spans="1:80" ht="22.5" x14ac:dyDescent="0.2">
      <c r="A50" s="294">
        <v>41</v>
      </c>
      <c r="B50" s="295" t="s">
        <v>1514</v>
      </c>
      <c r="C50" s="296" t="s">
        <v>1515</v>
      </c>
      <c r="D50" s="297" t="s">
        <v>181</v>
      </c>
      <c r="E50" s="298">
        <v>538</v>
      </c>
      <c r="F50" s="298">
        <v>0</v>
      </c>
      <c r="G50" s="299">
        <f>E50*F50</f>
        <v>0</v>
      </c>
      <c r="H50" s="300">
        <v>0</v>
      </c>
      <c r="I50" s="301">
        <f>E50*H50</f>
        <v>0</v>
      </c>
      <c r="J50" s="300">
        <v>0</v>
      </c>
      <c r="K50" s="301">
        <f>E50*J50</f>
        <v>0</v>
      </c>
      <c r="O50" s="293">
        <v>2</v>
      </c>
      <c r="AA50" s="262">
        <v>1</v>
      </c>
      <c r="AB50" s="262">
        <v>7</v>
      </c>
      <c r="AC50" s="262">
        <v>7</v>
      </c>
      <c r="AZ50" s="262">
        <v>2</v>
      </c>
      <c r="BA50" s="262">
        <f>IF(AZ50=1,G50,0)</f>
        <v>0</v>
      </c>
      <c r="BB50" s="262">
        <f>IF(AZ50=2,G50,0)</f>
        <v>0</v>
      </c>
      <c r="BC50" s="262">
        <f>IF(AZ50=3,G50,0)</f>
        <v>0</v>
      </c>
      <c r="BD50" s="262">
        <f>IF(AZ50=4,G50,0)</f>
        <v>0</v>
      </c>
      <c r="BE50" s="262">
        <f>IF(AZ50=5,G50,0)</f>
        <v>0</v>
      </c>
      <c r="CA50" s="293">
        <v>1</v>
      </c>
      <c r="CB50" s="293">
        <v>7</v>
      </c>
    </row>
    <row r="51" spans="1:80" x14ac:dyDescent="0.2">
      <c r="A51" s="294">
        <v>42</v>
      </c>
      <c r="B51" s="295" t="s">
        <v>1516</v>
      </c>
      <c r="C51" s="296" t="s">
        <v>1517</v>
      </c>
      <c r="D51" s="297" t="s">
        <v>181</v>
      </c>
      <c r="E51" s="298">
        <v>538</v>
      </c>
      <c r="F51" s="298">
        <v>0</v>
      </c>
      <c r="G51" s="299">
        <f>E51*F51</f>
        <v>0</v>
      </c>
      <c r="H51" s="300">
        <v>0</v>
      </c>
      <c r="I51" s="301">
        <f>E51*H51</f>
        <v>0</v>
      </c>
      <c r="J51" s="300">
        <v>0</v>
      </c>
      <c r="K51" s="301">
        <f>E51*J51</f>
        <v>0</v>
      </c>
      <c r="O51" s="293">
        <v>2</v>
      </c>
      <c r="AA51" s="262">
        <v>1</v>
      </c>
      <c r="AB51" s="262">
        <v>7</v>
      </c>
      <c r="AC51" s="262">
        <v>7</v>
      </c>
      <c r="AZ51" s="262">
        <v>2</v>
      </c>
      <c r="BA51" s="262">
        <f>IF(AZ51=1,G51,0)</f>
        <v>0</v>
      </c>
      <c r="BB51" s="262">
        <f>IF(AZ51=2,G51,0)</f>
        <v>0</v>
      </c>
      <c r="BC51" s="262">
        <f>IF(AZ51=3,G51,0)</f>
        <v>0</v>
      </c>
      <c r="BD51" s="262">
        <f>IF(AZ51=4,G51,0)</f>
        <v>0</v>
      </c>
      <c r="BE51" s="262">
        <f>IF(AZ51=5,G51,0)</f>
        <v>0</v>
      </c>
      <c r="CA51" s="293">
        <v>1</v>
      </c>
      <c r="CB51" s="293">
        <v>7</v>
      </c>
    </row>
    <row r="52" spans="1:80" ht="22.5" x14ac:dyDescent="0.2">
      <c r="A52" s="294">
        <v>43</v>
      </c>
      <c r="B52" s="295" t="s">
        <v>1518</v>
      </c>
      <c r="C52" s="296" t="s">
        <v>1519</v>
      </c>
      <c r="D52" s="297" t="s">
        <v>181</v>
      </c>
      <c r="E52" s="298">
        <v>366</v>
      </c>
      <c r="F52" s="298">
        <v>0</v>
      </c>
      <c r="G52" s="299">
        <f>E52*F52</f>
        <v>0</v>
      </c>
      <c r="H52" s="300">
        <v>0</v>
      </c>
      <c r="I52" s="301">
        <f>E52*H52</f>
        <v>0</v>
      </c>
      <c r="J52" s="300">
        <v>0</v>
      </c>
      <c r="K52" s="301">
        <f>E52*J52</f>
        <v>0</v>
      </c>
      <c r="O52" s="293">
        <v>2</v>
      </c>
      <c r="AA52" s="262">
        <v>1</v>
      </c>
      <c r="AB52" s="262">
        <v>7</v>
      </c>
      <c r="AC52" s="262">
        <v>7</v>
      </c>
      <c r="AZ52" s="262">
        <v>2</v>
      </c>
      <c r="BA52" s="262">
        <f>IF(AZ52=1,G52,0)</f>
        <v>0</v>
      </c>
      <c r="BB52" s="262">
        <f>IF(AZ52=2,G52,0)</f>
        <v>0</v>
      </c>
      <c r="BC52" s="262">
        <f>IF(AZ52=3,G52,0)</f>
        <v>0</v>
      </c>
      <c r="BD52" s="262">
        <f>IF(AZ52=4,G52,0)</f>
        <v>0</v>
      </c>
      <c r="BE52" s="262">
        <f>IF(AZ52=5,G52,0)</f>
        <v>0</v>
      </c>
      <c r="CA52" s="293">
        <v>1</v>
      </c>
      <c r="CB52" s="293">
        <v>7</v>
      </c>
    </row>
    <row r="53" spans="1:80" x14ac:dyDescent="0.2">
      <c r="A53" s="294">
        <v>44</v>
      </c>
      <c r="B53" s="295" t="s">
        <v>1520</v>
      </c>
      <c r="C53" s="296" t="s">
        <v>1521</v>
      </c>
      <c r="D53" s="297" t="s">
        <v>181</v>
      </c>
      <c r="E53" s="298">
        <v>253</v>
      </c>
      <c r="F53" s="298">
        <v>0</v>
      </c>
      <c r="G53" s="299">
        <f>E53*F53</f>
        <v>0</v>
      </c>
      <c r="H53" s="300">
        <v>0</v>
      </c>
      <c r="I53" s="301">
        <f>E53*H53</f>
        <v>0</v>
      </c>
      <c r="J53" s="300">
        <v>0</v>
      </c>
      <c r="K53" s="301">
        <f>E53*J53</f>
        <v>0</v>
      </c>
      <c r="O53" s="293">
        <v>2</v>
      </c>
      <c r="AA53" s="262">
        <v>1</v>
      </c>
      <c r="AB53" s="262">
        <v>7</v>
      </c>
      <c r="AC53" s="262">
        <v>7</v>
      </c>
      <c r="AZ53" s="262">
        <v>2</v>
      </c>
      <c r="BA53" s="262">
        <f>IF(AZ53=1,G53,0)</f>
        <v>0</v>
      </c>
      <c r="BB53" s="262">
        <f>IF(AZ53=2,G53,0)</f>
        <v>0</v>
      </c>
      <c r="BC53" s="262">
        <f>IF(AZ53=3,G53,0)</f>
        <v>0</v>
      </c>
      <c r="BD53" s="262">
        <f>IF(AZ53=4,G53,0)</f>
        <v>0</v>
      </c>
      <c r="BE53" s="262">
        <f>IF(AZ53=5,G53,0)</f>
        <v>0</v>
      </c>
      <c r="CA53" s="293">
        <v>1</v>
      </c>
      <c r="CB53" s="293">
        <v>7</v>
      </c>
    </row>
    <row r="54" spans="1:80" x14ac:dyDescent="0.2">
      <c r="A54" s="294">
        <v>45</v>
      </c>
      <c r="B54" s="295" t="s">
        <v>1522</v>
      </c>
      <c r="C54" s="296" t="s">
        <v>1523</v>
      </c>
      <c r="D54" s="297" t="s">
        <v>181</v>
      </c>
      <c r="E54" s="298">
        <v>113</v>
      </c>
      <c r="F54" s="298">
        <v>0</v>
      </c>
      <c r="G54" s="299">
        <f>E54*F54</f>
        <v>0</v>
      </c>
      <c r="H54" s="300">
        <v>0</v>
      </c>
      <c r="I54" s="301">
        <f>E54*H54</f>
        <v>0</v>
      </c>
      <c r="J54" s="300">
        <v>0</v>
      </c>
      <c r="K54" s="301">
        <f>E54*J54</f>
        <v>0</v>
      </c>
      <c r="O54" s="293">
        <v>2</v>
      </c>
      <c r="AA54" s="262">
        <v>1</v>
      </c>
      <c r="AB54" s="262">
        <v>7</v>
      </c>
      <c r="AC54" s="262">
        <v>7</v>
      </c>
      <c r="AZ54" s="262">
        <v>2</v>
      </c>
      <c r="BA54" s="262">
        <f>IF(AZ54=1,G54,0)</f>
        <v>0</v>
      </c>
      <c r="BB54" s="262">
        <f>IF(AZ54=2,G54,0)</f>
        <v>0</v>
      </c>
      <c r="BC54" s="262">
        <f>IF(AZ54=3,G54,0)</f>
        <v>0</v>
      </c>
      <c r="BD54" s="262">
        <f>IF(AZ54=4,G54,0)</f>
        <v>0</v>
      </c>
      <c r="BE54" s="262">
        <f>IF(AZ54=5,G54,0)</f>
        <v>0</v>
      </c>
      <c r="CA54" s="293">
        <v>1</v>
      </c>
      <c r="CB54" s="293">
        <v>7</v>
      </c>
    </row>
    <row r="55" spans="1:80" ht="22.5" x14ac:dyDescent="0.2">
      <c r="A55" s="294">
        <v>46</v>
      </c>
      <c r="B55" s="295" t="s">
        <v>1524</v>
      </c>
      <c r="C55" s="296" t="s">
        <v>1525</v>
      </c>
      <c r="D55" s="297" t="s">
        <v>181</v>
      </c>
      <c r="E55" s="298">
        <v>172</v>
      </c>
      <c r="F55" s="298">
        <v>0</v>
      </c>
      <c r="G55" s="299">
        <f>E55*F55</f>
        <v>0</v>
      </c>
      <c r="H55" s="300">
        <v>0</v>
      </c>
      <c r="I55" s="301">
        <f>E55*H55</f>
        <v>0</v>
      </c>
      <c r="J55" s="300">
        <v>0</v>
      </c>
      <c r="K55" s="301">
        <f>E55*J55</f>
        <v>0</v>
      </c>
      <c r="O55" s="293">
        <v>2</v>
      </c>
      <c r="AA55" s="262">
        <v>1</v>
      </c>
      <c r="AB55" s="262">
        <v>7</v>
      </c>
      <c r="AC55" s="262">
        <v>7</v>
      </c>
      <c r="AZ55" s="262">
        <v>2</v>
      </c>
      <c r="BA55" s="262">
        <f>IF(AZ55=1,G55,0)</f>
        <v>0</v>
      </c>
      <c r="BB55" s="262">
        <f>IF(AZ55=2,G55,0)</f>
        <v>0</v>
      </c>
      <c r="BC55" s="262">
        <f>IF(AZ55=3,G55,0)</f>
        <v>0</v>
      </c>
      <c r="BD55" s="262">
        <f>IF(AZ55=4,G55,0)</f>
        <v>0</v>
      </c>
      <c r="BE55" s="262">
        <f>IF(AZ55=5,G55,0)</f>
        <v>0</v>
      </c>
      <c r="CA55" s="293">
        <v>1</v>
      </c>
      <c r="CB55" s="293">
        <v>7</v>
      </c>
    </row>
    <row r="56" spans="1:80" x14ac:dyDescent="0.2">
      <c r="A56" s="294">
        <v>47</v>
      </c>
      <c r="B56" s="295" t="s">
        <v>1526</v>
      </c>
      <c r="C56" s="296" t="s">
        <v>1527</v>
      </c>
      <c r="D56" s="297" t="s">
        <v>181</v>
      </c>
      <c r="E56" s="298">
        <v>80</v>
      </c>
      <c r="F56" s="298">
        <v>0</v>
      </c>
      <c r="G56" s="299">
        <f>E56*F56</f>
        <v>0</v>
      </c>
      <c r="H56" s="300">
        <v>0</v>
      </c>
      <c r="I56" s="301">
        <f>E56*H56</f>
        <v>0</v>
      </c>
      <c r="J56" s="300">
        <v>0</v>
      </c>
      <c r="K56" s="301">
        <f>E56*J56</f>
        <v>0</v>
      </c>
      <c r="O56" s="293">
        <v>2</v>
      </c>
      <c r="AA56" s="262">
        <v>1</v>
      </c>
      <c r="AB56" s="262">
        <v>7</v>
      </c>
      <c r="AC56" s="262">
        <v>7</v>
      </c>
      <c r="AZ56" s="262">
        <v>2</v>
      </c>
      <c r="BA56" s="262">
        <f>IF(AZ56=1,G56,0)</f>
        <v>0</v>
      </c>
      <c r="BB56" s="262">
        <f>IF(AZ56=2,G56,0)</f>
        <v>0</v>
      </c>
      <c r="BC56" s="262">
        <f>IF(AZ56=3,G56,0)</f>
        <v>0</v>
      </c>
      <c r="BD56" s="262">
        <f>IF(AZ56=4,G56,0)</f>
        <v>0</v>
      </c>
      <c r="BE56" s="262">
        <f>IF(AZ56=5,G56,0)</f>
        <v>0</v>
      </c>
      <c r="CA56" s="293">
        <v>1</v>
      </c>
      <c r="CB56" s="293">
        <v>7</v>
      </c>
    </row>
    <row r="57" spans="1:80" x14ac:dyDescent="0.2">
      <c r="A57" s="294">
        <v>48</v>
      </c>
      <c r="B57" s="295" t="s">
        <v>1528</v>
      </c>
      <c r="C57" s="296" t="s">
        <v>1529</v>
      </c>
      <c r="D57" s="297" t="s">
        <v>181</v>
      </c>
      <c r="E57" s="298">
        <v>52</v>
      </c>
      <c r="F57" s="298">
        <v>0</v>
      </c>
      <c r="G57" s="299">
        <f>E57*F57</f>
        <v>0</v>
      </c>
      <c r="H57" s="300">
        <v>0</v>
      </c>
      <c r="I57" s="301">
        <f>E57*H57</f>
        <v>0</v>
      </c>
      <c r="J57" s="300">
        <v>0</v>
      </c>
      <c r="K57" s="301">
        <f>E57*J57</f>
        <v>0</v>
      </c>
      <c r="O57" s="293">
        <v>2</v>
      </c>
      <c r="AA57" s="262">
        <v>1</v>
      </c>
      <c r="AB57" s="262">
        <v>7</v>
      </c>
      <c r="AC57" s="262">
        <v>7</v>
      </c>
      <c r="AZ57" s="262">
        <v>2</v>
      </c>
      <c r="BA57" s="262">
        <f>IF(AZ57=1,G57,0)</f>
        <v>0</v>
      </c>
      <c r="BB57" s="262">
        <f>IF(AZ57=2,G57,0)</f>
        <v>0</v>
      </c>
      <c r="BC57" s="262">
        <f>IF(AZ57=3,G57,0)</f>
        <v>0</v>
      </c>
      <c r="BD57" s="262">
        <f>IF(AZ57=4,G57,0)</f>
        <v>0</v>
      </c>
      <c r="BE57" s="262">
        <f>IF(AZ57=5,G57,0)</f>
        <v>0</v>
      </c>
      <c r="CA57" s="293">
        <v>1</v>
      </c>
      <c r="CB57" s="293">
        <v>7</v>
      </c>
    </row>
    <row r="58" spans="1:80" x14ac:dyDescent="0.2">
      <c r="A58" s="294">
        <v>49</v>
      </c>
      <c r="B58" s="295" t="s">
        <v>1530</v>
      </c>
      <c r="C58" s="296" t="s">
        <v>1531</v>
      </c>
      <c r="D58" s="297" t="s">
        <v>181</v>
      </c>
      <c r="E58" s="298">
        <v>32</v>
      </c>
      <c r="F58" s="298">
        <v>0</v>
      </c>
      <c r="G58" s="299">
        <f>E58*F58</f>
        <v>0</v>
      </c>
      <c r="H58" s="300">
        <v>0</v>
      </c>
      <c r="I58" s="301">
        <f>E58*H58</f>
        <v>0</v>
      </c>
      <c r="J58" s="300">
        <v>0</v>
      </c>
      <c r="K58" s="301">
        <f>E58*J58</f>
        <v>0</v>
      </c>
      <c r="O58" s="293">
        <v>2</v>
      </c>
      <c r="AA58" s="262">
        <v>1</v>
      </c>
      <c r="AB58" s="262">
        <v>7</v>
      </c>
      <c r="AC58" s="262">
        <v>7</v>
      </c>
      <c r="AZ58" s="262">
        <v>2</v>
      </c>
      <c r="BA58" s="262">
        <f>IF(AZ58=1,G58,0)</f>
        <v>0</v>
      </c>
      <c r="BB58" s="262">
        <f>IF(AZ58=2,G58,0)</f>
        <v>0</v>
      </c>
      <c r="BC58" s="262">
        <f>IF(AZ58=3,G58,0)</f>
        <v>0</v>
      </c>
      <c r="BD58" s="262">
        <f>IF(AZ58=4,G58,0)</f>
        <v>0</v>
      </c>
      <c r="BE58" s="262">
        <f>IF(AZ58=5,G58,0)</f>
        <v>0</v>
      </c>
      <c r="CA58" s="293">
        <v>1</v>
      </c>
      <c r="CB58" s="293">
        <v>7</v>
      </c>
    </row>
    <row r="59" spans="1:80" x14ac:dyDescent="0.2">
      <c r="A59" s="294">
        <v>50</v>
      </c>
      <c r="B59" s="295" t="s">
        <v>1532</v>
      </c>
      <c r="C59" s="296" t="s">
        <v>1533</v>
      </c>
      <c r="D59" s="297" t="s">
        <v>181</v>
      </c>
      <c r="E59" s="298">
        <v>8</v>
      </c>
      <c r="F59" s="298">
        <v>0</v>
      </c>
      <c r="G59" s="299">
        <f>E59*F59</f>
        <v>0</v>
      </c>
      <c r="H59" s="300">
        <v>0</v>
      </c>
      <c r="I59" s="301">
        <f>E59*H59</f>
        <v>0</v>
      </c>
      <c r="J59" s="300">
        <v>0</v>
      </c>
      <c r="K59" s="301">
        <f>E59*J59</f>
        <v>0</v>
      </c>
      <c r="O59" s="293">
        <v>2</v>
      </c>
      <c r="AA59" s="262">
        <v>1</v>
      </c>
      <c r="AB59" s="262">
        <v>7</v>
      </c>
      <c r="AC59" s="262">
        <v>7</v>
      </c>
      <c r="AZ59" s="262">
        <v>2</v>
      </c>
      <c r="BA59" s="262">
        <f>IF(AZ59=1,G59,0)</f>
        <v>0</v>
      </c>
      <c r="BB59" s="262">
        <f>IF(AZ59=2,G59,0)</f>
        <v>0</v>
      </c>
      <c r="BC59" s="262">
        <f>IF(AZ59=3,G59,0)</f>
        <v>0</v>
      </c>
      <c r="BD59" s="262">
        <f>IF(AZ59=4,G59,0)</f>
        <v>0</v>
      </c>
      <c r="BE59" s="262">
        <f>IF(AZ59=5,G59,0)</f>
        <v>0</v>
      </c>
      <c r="CA59" s="293">
        <v>1</v>
      </c>
      <c r="CB59" s="293">
        <v>7</v>
      </c>
    </row>
    <row r="60" spans="1:80" x14ac:dyDescent="0.2">
      <c r="A60" s="294">
        <v>51</v>
      </c>
      <c r="B60" s="295" t="s">
        <v>1534</v>
      </c>
      <c r="C60" s="296" t="s">
        <v>1535</v>
      </c>
      <c r="D60" s="297" t="s">
        <v>211</v>
      </c>
      <c r="E60" s="298">
        <v>91</v>
      </c>
      <c r="F60" s="298">
        <v>0</v>
      </c>
      <c r="G60" s="299">
        <f>E60*F60</f>
        <v>0</v>
      </c>
      <c r="H60" s="300">
        <v>0</v>
      </c>
      <c r="I60" s="301">
        <f>E60*H60</f>
        <v>0</v>
      </c>
      <c r="J60" s="300">
        <v>0</v>
      </c>
      <c r="K60" s="301">
        <f>E60*J60</f>
        <v>0</v>
      </c>
      <c r="O60" s="293">
        <v>2</v>
      </c>
      <c r="AA60" s="262">
        <v>1</v>
      </c>
      <c r="AB60" s="262">
        <v>7</v>
      </c>
      <c r="AC60" s="262">
        <v>7</v>
      </c>
      <c r="AZ60" s="262">
        <v>2</v>
      </c>
      <c r="BA60" s="262">
        <f>IF(AZ60=1,G60,0)</f>
        <v>0</v>
      </c>
      <c r="BB60" s="262">
        <f>IF(AZ60=2,G60,0)</f>
        <v>0</v>
      </c>
      <c r="BC60" s="262">
        <f>IF(AZ60=3,G60,0)</f>
        <v>0</v>
      </c>
      <c r="BD60" s="262">
        <f>IF(AZ60=4,G60,0)</f>
        <v>0</v>
      </c>
      <c r="BE60" s="262">
        <f>IF(AZ60=5,G60,0)</f>
        <v>0</v>
      </c>
      <c r="CA60" s="293">
        <v>1</v>
      </c>
      <c r="CB60" s="293">
        <v>7</v>
      </c>
    </row>
    <row r="61" spans="1:80" x14ac:dyDescent="0.2">
      <c r="A61" s="294">
        <v>52</v>
      </c>
      <c r="B61" s="295" t="s">
        <v>1536</v>
      </c>
      <c r="C61" s="296" t="s">
        <v>1537</v>
      </c>
      <c r="D61" s="297" t="s">
        <v>211</v>
      </c>
      <c r="E61" s="298">
        <v>60</v>
      </c>
      <c r="F61" s="298">
        <v>0</v>
      </c>
      <c r="G61" s="299">
        <f>E61*F61</f>
        <v>0</v>
      </c>
      <c r="H61" s="300">
        <v>0</v>
      </c>
      <c r="I61" s="301">
        <f>E61*H61</f>
        <v>0</v>
      </c>
      <c r="J61" s="300">
        <v>0</v>
      </c>
      <c r="K61" s="301">
        <f>E61*J61</f>
        <v>0</v>
      </c>
      <c r="O61" s="293">
        <v>2</v>
      </c>
      <c r="AA61" s="262">
        <v>1</v>
      </c>
      <c r="AB61" s="262">
        <v>7</v>
      </c>
      <c r="AC61" s="262">
        <v>7</v>
      </c>
      <c r="AZ61" s="262">
        <v>2</v>
      </c>
      <c r="BA61" s="262">
        <f>IF(AZ61=1,G61,0)</f>
        <v>0</v>
      </c>
      <c r="BB61" s="262">
        <f>IF(AZ61=2,G61,0)</f>
        <v>0</v>
      </c>
      <c r="BC61" s="262">
        <f>IF(AZ61=3,G61,0)</f>
        <v>0</v>
      </c>
      <c r="BD61" s="262">
        <f>IF(AZ61=4,G61,0)</f>
        <v>0</v>
      </c>
      <c r="BE61" s="262">
        <f>IF(AZ61=5,G61,0)</f>
        <v>0</v>
      </c>
      <c r="CA61" s="293">
        <v>1</v>
      </c>
      <c r="CB61" s="293">
        <v>7</v>
      </c>
    </row>
    <row r="62" spans="1:80" x14ac:dyDescent="0.2">
      <c r="A62" s="294">
        <v>53</v>
      </c>
      <c r="B62" s="295" t="s">
        <v>1538</v>
      </c>
      <c r="C62" s="296" t="s">
        <v>1539</v>
      </c>
      <c r="D62" s="297" t="s">
        <v>1540</v>
      </c>
      <c r="E62" s="298">
        <v>31</v>
      </c>
      <c r="F62" s="298">
        <v>0</v>
      </c>
      <c r="G62" s="299">
        <f>E62*F62</f>
        <v>0</v>
      </c>
      <c r="H62" s="300">
        <v>0</v>
      </c>
      <c r="I62" s="301">
        <f>E62*H62</f>
        <v>0</v>
      </c>
      <c r="J62" s="300">
        <v>0</v>
      </c>
      <c r="K62" s="301">
        <f>E62*J62</f>
        <v>0</v>
      </c>
      <c r="O62" s="293">
        <v>2</v>
      </c>
      <c r="AA62" s="262">
        <v>1</v>
      </c>
      <c r="AB62" s="262">
        <v>7</v>
      </c>
      <c r="AC62" s="262">
        <v>7</v>
      </c>
      <c r="AZ62" s="262">
        <v>2</v>
      </c>
      <c r="BA62" s="262">
        <f>IF(AZ62=1,G62,0)</f>
        <v>0</v>
      </c>
      <c r="BB62" s="262">
        <f>IF(AZ62=2,G62,0)</f>
        <v>0</v>
      </c>
      <c r="BC62" s="262">
        <f>IF(AZ62=3,G62,0)</f>
        <v>0</v>
      </c>
      <c r="BD62" s="262">
        <f>IF(AZ62=4,G62,0)</f>
        <v>0</v>
      </c>
      <c r="BE62" s="262">
        <f>IF(AZ62=5,G62,0)</f>
        <v>0</v>
      </c>
      <c r="CA62" s="293">
        <v>1</v>
      </c>
      <c r="CB62" s="293">
        <v>7</v>
      </c>
    </row>
    <row r="63" spans="1:80" x14ac:dyDescent="0.2">
      <c r="A63" s="294">
        <v>54</v>
      </c>
      <c r="B63" s="295" t="s">
        <v>1541</v>
      </c>
      <c r="C63" s="296" t="s">
        <v>1542</v>
      </c>
      <c r="D63" s="297" t="s">
        <v>211</v>
      </c>
      <c r="E63" s="298">
        <v>16</v>
      </c>
      <c r="F63" s="298">
        <v>0</v>
      </c>
      <c r="G63" s="299">
        <f>E63*F63</f>
        <v>0</v>
      </c>
      <c r="H63" s="300">
        <v>0</v>
      </c>
      <c r="I63" s="301">
        <f>E63*H63</f>
        <v>0</v>
      </c>
      <c r="J63" s="300">
        <v>0</v>
      </c>
      <c r="K63" s="301">
        <f>E63*J63</f>
        <v>0</v>
      </c>
      <c r="O63" s="293">
        <v>2</v>
      </c>
      <c r="AA63" s="262">
        <v>1</v>
      </c>
      <c r="AB63" s="262">
        <v>7</v>
      </c>
      <c r="AC63" s="262">
        <v>7</v>
      </c>
      <c r="AZ63" s="262">
        <v>2</v>
      </c>
      <c r="BA63" s="262">
        <f>IF(AZ63=1,G63,0)</f>
        <v>0</v>
      </c>
      <c r="BB63" s="262">
        <f>IF(AZ63=2,G63,0)</f>
        <v>0</v>
      </c>
      <c r="BC63" s="262">
        <f>IF(AZ63=3,G63,0)</f>
        <v>0</v>
      </c>
      <c r="BD63" s="262">
        <f>IF(AZ63=4,G63,0)</f>
        <v>0</v>
      </c>
      <c r="BE63" s="262">
        <f>IF(AZ63=5,G63,0)</f>
        <v>0</v>
      </c>
      <c r="CA63" s="293">
        <v>1</v>
      </c>
      <c r="CB63" s="293">
        <v>7</v>
      </c>
    </row>
    <row r="64" spans="1:80" x14ac:dyDescent="0.2">
      <c r="A64" s="294">
        <v>55</v>
      </c>
      <c r="B64" s="295" t="s">
        <v>1543</v>
      </c>
      <c r="C64" s="296" t="s">
        <v>1544</v>
      </c>
      <c r="D64" s="297" t="s">
        <v>211</v>
      </c>
      <c r="E64" s="298">
        <v>18</v>
      </c>
      <c r="F64" s="298">
        <v>0</v>
      </c>
      <c r="G64" s="299">
        <f>E64*F64</f>
        <v>0</v>
      </c>
      <c r="H64" s="300">
        <v>0</v>
      </c>
      <c r="I64" s="301">
        <f>E64*H64</f>
        <v>0</v>
      </c>
      <c r="J64" s="300">
        <v>0</v>
      </c>
      <c r="K64" s="301">
        <f>E64*J64</f>
        <v>0</v>
      </c>
      <c r="O64" s="293">
        <v>2</v>
      </c>
      <c r="AA64" s="262">
        <v>1</v>
      </c>
      <c r="AB64" s="262">
        <v>7</v>
      </c>
      <c r="AC64" s="262">
        <v>7</v>
      </c>
      <c r="AZ64" s="262">
        <v>2</v>
      </c>
      <c r="BA64" s="262">
        <f>IF(AZ64=1,G64,0)</f>
        <v>0</v>
      </c>
      <c r="BB64" s="262">
        <f>IF(AZ64=2,G64,0)</f>
        <v>0</v>
      </c>
      <c r="BC64" s="262">
        <f>IF(AZ64=3,G64,0)</f>
        <v>0</v>
      </c>
      <c r="BD64" s="262">
        <f>IF(AZ64=4,G64,0)</f>
        <v>0</v>
      </c>
      <c r="BE64" s="262">
        <f>IF(AZ64=5,G64,0)</f>
        <v>0</v>
      </c>
      <c r="CA64" s="293">
        <v>1</v>
      </c>
      <c r="CB64" s="293">
        <v>7</v>
      </c>
    </row>
    <row r="65" spans="1:80" ht="22.5" x14ac:dyDescent="0.2">
      <c r="A65" s="294">
        <v>56</v>
      </c>
      <c r="B65" s="295" t="s">
        <v>1545</v>
      </c>
      <c r="C65" s="296" t="s">
        <v>1546</v>
      </c>
      <c r="D65" s="297" t="s">
        <v>211</v>
      </c>
      <c r="E65" s="298">
        <v>6</v>
      </c>
      <c r="F65" s="298">
        <v>0</v>
      </c>
      <c r="G65" s="299">
        <f>E65*F65</f>
        <v>0</v>
      </c>
      <c r="H65" s="300">
        <v>0</v>
      </c>
      <c r="I65" s="301">
        <f>E65*H65</f>
        <v>0</v>
      </c>
      <c r="J65" s="300">
        <v>0</v>
      </c>
      <c r="K65" s="301">
        <f>E65*J65</f>
        <v>0</v>
      </c>
      <c r="O65" s="293">
        <v>2</v>
      </c>
      <c r="AA65" s="262">
        <v>1</v>
      </c>
      <c r="AB65" s="262">
        <v>7</v>
      </c>
      <c r="AC65" s="262">
        <v>7</v>
      </c>
      <c r="AZ65" s="262">
        <v>2</v>
      </c>
      <c r="BA65" s="262">
        <f>IF(AZ65=1,G65,0)</f>
        <v>0</v>
      </c>
      <c r="BB65" s="262">
        <f>IF(AZ65=2,G65,0)</f>
        <v>0</v>
      </c>
      <c r="BC65" s="262">
        <f>IF(AZ65=3,G65,0)</f>
        <v>0</v>
      </c>
      <c r="BD65" s="262">
        <f>IF(AZ65=4,G65,0)</f>
        <v>0</v>
      </c>
      <c r="BE65" s="262">
        <f>IF(AZ65=5,G65,0)</f>
        <v>0</v>
      </c>
      <c r="CA65" s="293">
        <v>1</v>
      </c>
      <c r="CB65" s="293">
        <v>7</v>
      </c>
    </row>
    <row r="66" spans="1:80" ht="22.5" x14ac:dyDescent="0.2">
      <c r="A66" s="294">
        <v>57</v>
      </c>
      <c r="B66" s="295" t="s">
        <v>1547</v>
      </c>
      <c r="C66" s="296" t="s">
        <v>1548</v>
      </c>
      <c r="D66" s="297" t="s">
        <v>211</v>
      </c>
      <c r="E66" s="298">
        <v>3</v>
      </c>
      <c r="F66" s="298">
        <v>0</v>
      </c>
      <c r="G66" s="299">
        <f>E66*F66</f>
        <v>0</v>
      </c>
      <c r="H66" s="300">
        <v>0</v>
      </c>
      <c r="I66" s="301">
        <f>E66*H66</f>
        <v>0</v>
      </c>
      <c r="J66" s="300">
        <v>0</v>
      </c>
      <c r="K66" s="301">
        <f>E66*J66</f>
        <v>0</v>
      </c>
      <c r="O66" s="293">
        <v>2</v>
      </c>
      <c r="AA66" s="262">
        <v>1</v>
      </c>
      <c r="AB66" s="262">
        <v>7</v>
      </c>
      <c r="AC66" s="262">
        <v>7</v>
      </c>
      <c r="AZ66" s="262">
        <v>2</v>
      </c>
      <c r="BA66" s="262">
        <f>IF(AZ66=1,G66,0)</f>
        <v>0</v>
      </c>
      <c r="BB66" s="262">
        <f>IF(AZ66=2,G66,0)</f>
        <v>0</v>
      </c>
      <c r="BC66" s="262">
        <f>IF(AZ66=3,G66,0)</f>
        <v>0</v>
      </c>
      <c r="BD66" s="262">
        <f>IF(AZ66=4,G66,0)</f>
        <v>0</v>
      </c>
      <c r="BE66" s="262">
        <f>IF(AZ66=5,G66,0)</f>
        <v>0</v>
      </c>
      <c r="CA66" s="293">
        <v>1</v>
      </c>
      <c r="CB66" s="293">
        <v>7</v>
      </c>
    </row>
    <row r="67" spans="1:80" ht="22.5" x14ac:dyDescent="0.2">
      <c r="A67" s="294">
        <v>58</v>
      </c>
      <c r="B67" s="295" t="s">
        <v>1549</v>
      </c>
      <c r="C67" s="296" t="s">
        <v>1550</v>
      </c>
      <c r="D67" s="297" t="s">
        <v>211</v>
      </c>
      <c r="E67" s="298">
        <v>1</v>
      </c>
      <c r="F67" s="298">
        <v>0</v>
      </c>
      <c r="G67" s="299">
        <f>E67*F67</f>
        <v>0</v>
      </c>
      <c r="H67" s="300">
        <v>0</v>
      </c>
      <c r="I67" s="301">
        <f>E67*H67</f>
        <v>0</v>
      </c>
      <c r="J67" s="300">
        <v>0</v>
      </c>
      <c r="K67" s="301">
        <f>E67*J67</f>
        <v>0</v>
      </c>
      <c r="O67" s="293">
        <v>2</v>
      </c>
      <c r="AA67" s="262">
        <v>1</v>
      </c>
      <c r="AB67" s="262">
        <v>7</v>
      </c>
      <c r="AC67" s="262">
        <v>7</v>
      </c>
      <c r="AZ67" s="262">
        <v>2</v>
      </c>
      <c r="BA67" s="262">
        <f>IF(AZ67=1,G67,0)</f>
        <v>0</v>
      </c>
      <c r="BB67" s="262">
        <f>IF(AZ67=2,G67,0)</f>
        <v>0</v>
      </c>
      <c r="BC67" s="262">
        <f>IF(AZ67=3,G67,0)</f>
        <v>0</v>
      </c>
      <c r="BD67" s="262">
        <f>IF(AZ67=4,G67,0)</f>
        <v>0</v>
      </c>
      <c r="BE67" s="262">
        <f>IF(AZ67=5,G67,0)</f>
        <v>0</v>
      </c>
      <c r="CA67" s="293">
        <v>1</v>
      </c>
      <c r="CB67" s="293">
        <v>7</v>
      </c>
    </row>
    <row r="68" spans="1:80" x14ac:dyDescent="0.2">
      <c r="A68" s="294">
        <v>59</v>
      </c>
      <c r="B68" s="295" t="s">
        <v>1551</v>
      </c>
      <c r="C68" s="296" t="s">
        <v>1552</v>
      </c>
      <c r="D68" s="297" t="s">
        <v>211</v>
      </c>
      <c r="E68" s="298">
        <v>1</v>
      </c>
      <c r="F68" s="298">
        <v>0</v>
      </c>
      <c r="G68" s="299">
        <f>E68*F68</f>
        <v>0</v>
      </c>
      <c r="H68" s="300">
        <v>0</v>
      </c>
      <c r="I68" s="301">
        <f>E68*H68</f>
        <v>0</v>
      </c>
      <c r="J68" s="300">
        <v>0</v>
      </c>
      <c r="K68" s="301">
        <f>E68*J68</f>
        <v>0</v>
      </c>
      <c r="O68" s="293">
        <v>2</v>
      </c>
      <c r="AA68" s="262">
        <v>1</v>
      </c>
      <c r="AB68" s="262">
        <v>7</v>
      </c>
      <c r="AC68" s="262">
        <v>7</v>
      </c>
      <c r="AZ68" s="262">
        <v>2</v>
      </c>
      <c r="BA68" s="262">
        <f>IF(AZ68=1,G68,0)</f>
        <v>0</v>
      </c>
      <c r="BB68" s="262">
        <f>IF(AZ68=2,G68,0)</f>
        <v>0</v>
      </c>
      <c r="BC68" s="262">
        <f>IF(AZ68=3,G68,0)</f>
        <v>0</v>
      </c>
      <c r="BD68" s="262">
        <f>IF(AZ68=4,G68,0)</f>
        <v>0</v>
      </c>
      <c r="BE68" s="262">
        <f>IF(AZ68=5,G68,0)</f>
        <v>0</v>
      </c>
      <c r="CA68" s="293">
        <v>1</v>
      </c>
      <c r="CB68" s="293">
        <v>7</v>
      </c>
    </row>
    <row r="69" spans="1:80" ht="22.5" x14ac:dyDescent="0.2">
      <c r="A69" s="294">
        <v>60</v>
      </c>
      <c r="B69" s="295" t="s">
        <v>1553</v>
      </c>
      <c r="C69" s="296" t="s">
        <v>1554</v>
      </c>
      <c r="D69" s="297" t="s">
        <v>1131</v>
      </c>
      <c r="E69" s="298">
        <v>1</v>
      </c>
      <c r="F69" s="298">
        <v>0</v>
      </c>
      <c r="G69" s="299">
        <f>E69*F69</f>
        <v>0</v>
      </c>
      <c r="H69" s="300">
        <v>0</v>
      </c>
      <c r="I69" s="301">
        <f>E69*H69</f>
        <v>0</v>
      </c>
      <c r="J69" s="300">
        <v>0</v>
      </c>
      <c r="K69" s="301">
        <f>E69*J69</f>
        <v>0</v>
      </c>
      <c r="O69" s="293">
        <v>2</v>
      </c>
      <c r="AA69" s="262">
        <v>1</v>
      </c>
      <c r="AB69" s="262">
        <v>7</v>
      </c>
      <c r="AC69" s="262">
        <v>7</v>
      </c>
      <c r="AZ69" s="262">
        <v>2</v>
      </c>
      <c r="BA69" s="262">
        <f>IF(AZ69=1,G69,0)</f>
        <v>0</v>
      </c>
      <c r="BB69" s="262">
        <f>IF(AZ69=2,G69,0)</f>
        <v>0</v>
      </c>
      <c r="BC69" s="262">
        <f>IF(AZ69=3,G69,0)</f>
        <v>0</v>
      </c>
      <c r="BD69" s="262">
        <f>IF(AZ69=4,G69,0)</f>
        <v>0</v>
      </c>
      <c r="BE69" s="262">
        <f>IF(AZ69=5,G69,0)</f>
        <v>0</v>
      </c>
      <c r="CA69" s="293">
        <v>1</v>
      </c>
      <c r="CB69" s="293">
        <v>7</v>
      </c>
    </row>
    <row r="70" spans="1:80" ht="22.5" x14ac:dyDescent="0.2">
      <c r="A70" s="294">
        <v>61</v>
      </c>
      <c r="B70" s="295" t="s">
        <v>1555</v>
      </c>
      <c r="C70" s="296" t="s">
        <v>1556</v>
      </c>
      <c r="D70" s="297" t="s">
        <v>1131</v>
      </c>
      <c r="E70" s="298">
        <v>1</v>
      </c>
      <c r="F70" s="298">
        <v>0</v>
      </c>
      <c r="G70" s="299">
        <f>E70*F70</f>
        <v>0</v>
      </c>
      <c r="H70" s="300">
        <v>0</v>
      </c>
      <c r="I70" s="301">
        <f>E70*H70</f>
        <v>0</v>
      </c>
      <c r="J70" s="300">
        <v>0</v>
      </c>
      <c r="K70" s="301">
        <f>E70*J70</f>
        <v>0</v>
      </c>
      <c r="O70" s="293">
        <v>2</v>
      </c>
      <c r="AA70" s="262">
        <v>1</v>
      </c>
      <c r="AB70" s="262">
        <v>7</v>
      </c>
      <c r="AC70" s="262">
        <v>7</v>
      </c>
      <c r="AZ70" s="262">
        <v>2</v>
      </c>
      <c r="BA70" s="262">
        <f>IF(AZ70=1,G70,0)</f>
        <v>0</v>
      </c>
      <c r="BB70" s="262">
        <f>IF(AZ70=2,G70,0)</f>
        <v>0</v>
      </c>
      <c r="BC70" s="262">
        <f>IF(AZ70=3,G70,0)</f>
        <v>0</v>
      </c>
      <c r="BD70" s="262">
        <f>IF(AZ70=4,G70,0)</f>
        <v>0</v>
      </c>
      <c r="BE70" s="262">
        <f>IF(AZ70=5,G70,0)</f>
        <v>0</v>
      </c>
      <c r="CA70" s="293">
        <v>1</v>
      </c>
      <c r="CB70" s="293">
        <v>7</v>
      </c>
    </row>
    <row r="71" spans="1:80" x14ac:dyDescent="0.2">
      <c r="A71" s="294">
        <v>62</v>
      </c>
      <c r="B71" s="295" t="s">
        <v>1557</v>
      </c>
      <c r="C71" s="296" t="s">
        <v>1558</v>
      </c>
      <c r="D71" s="297" t="s">
        <v>211</v>
      </c>
      <c r="E71" s="298">
        <v>4</v>
      </c>
      <c r="F71" s="298">
        <v>0</v>
      </c>
      <c r="G71" s="299">
        <f>E71*F71</f>
        <v>0</v>
      </c>
      <c r="H71" s="300">
        <v>0</v>
      </c>
      <c r="I71" s="301">
        <f>E71*H71</f>
        <v>0</v>
      </c>
      <c r="J71" s="300"/>
      <c r="K71" s="301">
        <f>E71*J71</f>
        <v>0</v>
      </c>
      <c r="O71" s="293">
        <v>2</v>
      </c>
      <c r="AA71" s="262">
        <v>12</v>
      </c>
      <c r="AB71" s="262">
        <v>0</v>
      </c>
      <c r="AC71" s="262">
        <v>62</v>
      </c>
      <c r="AZ71" s="262">
        <v>2</v>
      </c>
      <c r="BA71" s="262">
        <f>IF(AZ71=1,G71,0)</f>
        <v>0</v>
      </c>
      <c r="BB71" s="262">
        <f>IF(AZ71=2,G71,0)</f>
        <v>0</v>
      </c>
      <c r="BC71" s="262">
        <f>IF(AZ71=3,G71,0)</f>
        <v>0</v>
      </c>
      <c r="BD71" s="262">
        <f>IF(AZ71=4,G71,0)</f>
        <v>0</v>
      </c>
      <c r="BE71" s="262">
        <f>IF(AZ71=5,G71,0)</f>
        <v>0</v>
      </c>
      <c r="CA71" s="293">
        <v>12</v>
      </c>
      <c r="CB71" s="293">
        <v>0</v>
      </c>
    </row>
    <row r="72" spans="1:80" x14ac:dyDescent="0.2">
      <c r="A72" s="294">
        <v>63</v>
      </c>
      <c r="B72" s="295" t="s">
        <v>1559</v>
      </c>
      <c r="C72" s="296" t="s">
        <v>1560</v>
      </c>
      <c r="D72" s="297" t="s">
        <v>211</v>
      </c>
      <c r="E72" s="298">
        <v>1</v>
      </c>
      <c r="F72" s="298">
        <v>0</v>
      </c>
      <c r="G72" s="299">
        <f>E72*F72</f>
        <v>0</v>
      </c>
      <c r="H72" s="300">
        <v>0</v>
      </c>
      <c r="I72" s="301">
        <f>E72*H72</f>
        <v>0</v>
      </c>
      <c r="J72" s="300"/>
      <c r="K72" s="301">
        <f>E72*J72</f>
        <v>0</v>
      </c>
      <c r="O72" s="293">
        <v>2</v>
      </c>
      <c r="AA72" s="262">
        <v>12</v>
      </c>
      <c r="AB72" s="262">
        <v>0</v>
      </c>
      <c r="AC72" s="262">
        <v>63</v>
      </c>
      <c r="AZ72" s="262">
        <v>2</v>
      </c>
      <c r="BA72" s="262">
        <f>IF(AZ72=1,G72,0)</f>
        <v>0</v>
      </c>
      <c r="BB72" s="262">
        <f>IF(AZ72=2,G72,0)</f>
        <v>0</v>
      </c>
      <c r="BC72" s="262">
        <f>IF(AZ72=3,G72,0)</f>
        <v>0</v>
      </c>
      <c r="BD72" s="262">
        <f>IF(AZ72=4,G72,0)</f>
        <v>0</v>
      </c>
      <c r="BE72" s="262">
        <f>IF(AZ72=5,G72,0)</f>
        <v>0</v>
      </c>
      <c r="CA72" s="293">
        <v>12</v>
      </c>
      <c r="CB72" s="293">
        <v>0</v>
      </c>
    </row>
    <row r="73" spans="1:80" x14ac:dyDescent="0.2">
      <c r="A73" s="294">
        <v>64</v>
      </c>
      <c r="B73" s="295" t="s">
        <v>1457</v>
      </c>
      <c r="C73" s="296" t="s">
        <v>1458</v>
      </c>
      <c r="D73" s="297" t="s">
        <v>211</v>
      </c>
      <c r="E73" s="298">
        <v>11</v>
      </c>
      <c r="F73" s="298">
        <v>0</v>
      </c>
      <c r="G73" s="299">
        <f>E73*F73</f>
        <v>0</v>
      </c>
      <c r="H73" s="300">
        <v>0</v>
      </c>
      <c r="I73" s="301">
        <f>E73*H73</f>
        <v>0</v>
      </c>
      <c r="J73" s="300">
        <v>0</v>
      </c>
      <c r="K73" s="301">
        <f>E73*J73</f>
        <v>0</v>
      </c>
      <c r="O73" s="293">
        <v>2</v>
      </c>
      <c r="AA73" s="262">
        <v>1</v>
      </c>
      <c r="AB73" s="262">
        <v>7</v>
      </c>
      <c r="AC73" s="262">
        <v>7</v>
      </c>
      <c r="AZ73" s="262">
        <v>2</v>
      </c>
      <c r="BA73" s="262">
        <f>IF(AZ73=1,G73,0)</f>
        <v>0</v>
      </c>
      <c r="BB73" s="262">
        <f>IF(AZ73=2,G73,0)</f>
        <v>0</v>
      </c>
      <c r="BC73" s="262">
        <f>IF(AZ73=3,G73,0)</f>
        <v>0</v>
      </c>
      <c r="BD73" s="262">
        <f>IF(AZ73=4,G73,0)</f>
        <v>0</v>
      </c>
      <c r="BE73" s="262">
        <f>IF(AZ73=5,G73,0)</f>
        <v>0</v>
      </c>
      <c r="CA73" s="293">
        <v>1</v>
      </c>
      <c r="CB73" s="293">
        <v>7</v>
      </c>
    </row>
    <row r="74" spans="1:80" x14ac:dyDescent="0.2">
      <c r="A74" s="294">
        <v>65</v>
      </c>
      <c r="B74" s="295" t="s">
        <v>1561</v>
      </c>
      <c r="C74" s="296" t="s">
        <v>1562</v>
      </c>
      <c r="D74" s="297" t="s">
        <v>211</v>
      </c>
      <c r="E74" s="298">
        <v>14</v>
      </c>
      <c r="F74" s="298">
        <v>0</v>
      </c>
      <c r="G74" s="299">
        <f>E74*F74</f>
        <v>0</v>
      </c>
      <c r="H74" s="300">
        <v>0</v>
      </c>
      <c r="I74" s="301">
        <f>E74*H74</f>
        <v>0</v>
      </c>
      <c r="J74" s="300">
        <v>0</v>
      </c>
      <c r="K74" s="301">
        <f>E74*J74</f>
        <v>0</v>
      </c>
      <c r="O74" s="293">
        <v>2</v>
      </c>
      <c r="AA74" s="262">
        <v>1</v>
      </c>
      <c r="AB74" s="262">
        <v>7</v>
      </c>
      <c r="AC74" s="262">
        <v>7</v>
      </c>
      <c r="AZ74" s="262">
        <v>2</v>
      </c>
      <c r="BA74" s="262">
        <f>IF(AZ74=1,G74,0)</f>
        <v>0</v>
      </c>
      <c r="BB74" s="262">
        <f>IF(AZ74=2,G74,0)</f>
        <v>0</v>
      </c>
      <c r="BC74" s="262">
        <f>IF(AZ74=3,G74,0)</f>
        <v>0</v>
      </c>
      <c r="BD74" s="262">
        <f>IF(AZ74=4,G74,0)</f>
        <v>0</v>
      </c>
      <c r="BE74" s="262">
        <f>IF(AZ74=5,G74,0)</f>
        <v>0</v>
      </c>
      <c r="CA74" s="293">
        <v>1</v>
      </c>
      <c r="CB74" s="293">
        <v>7</v>
      </c>
    </row>
    <row r="75" spans="1:80" x14ac:dyDescent="0.2">
      <c r="A75" s="294">
        <v>66</v>
      </c>
      <c r="B75" s="295" t="s">
        <v>1563</v>
      </c>
      <c r="C75" s="296" t="s">
        <v>1564</v>
      </c>
      <c r="D75" s="297" t="s">
        <v>211</v>
      </c>
      <c r="E75" s="298">
        <v>19</v>
      </c>
      <c r="F75" s="298">
        <v>0</v>
      </c>
      <c r="G75" s="299">
        <f>E75*F75</f>
        <v>0</v>
      </c>
      <c r="H75" s="300">
        <v>0</v>
      </c>
      <c r="I75" s="301">
        <f>E75*H75</f>
        <v>0</v>
      </c>
      <c r="J75" s="300">
        <v>0</v>
      </c>
      <c r="K75" s="301">
        <f>E75*J75</f>
        <v>0</v>
      </c>
      <c r="O75" s="293">
        <v>2</v>
      </c>
      <c r="AA75" s="262">
        <v>1</v>
      </c>
      <c r="AB75" s="262">
        <v>7</v>
      </c>
      <c r="AC75" s="262">
        <v>7</v>
      </c>
      <c r="AZ75" s="262">
        <v>2</v>
      </c>
      <c r="BA75" s="262">
        <f>IF(AZ75=1,G75,0)</f>
        <v>0</v>
      </c>
      <c r="BB75" s="262">
        <f>IF(AZ75=2,G75,0)</f>
        <v>0</v>
      </c>
      <c r="BC75" s="262">
        <f>IF(AZ75=3,G75,0)</f>
        <v>0</v>
      </c>
      <c r="BD75" s="262">
        <f>IF(AZ75=4,G75,0)</f>
        <v>0</v>
      </c>
      <c r="BE75" s="262">
        <f>IF(AZ75=5,G75,0)</f>
        <v>0</v>
      </c>
      <c r="CA75" s="293">
        <v>1</v>
      </c>
      <c r="CB75" s="293">
        <v>7</v>
      </c>
    </row>
    <row r="76" spans="1:80" x14ac:dyDescent="0.2">
      <c r="A76" s="294">
        <v>67</v>
      </c>
      <c r="B76" s="295" t="s">
        <v>1565</v>
      </c>
      <c r="C76" s="296" t="s">
        <v>1566</v>
      </c>
      <c r="D76" s="297" t="s">
        <v>211</v>
      </c>
      <c r="E76" s="298">
        <v>1</v>
      </c>
      <c r="F76" s="298">
        <v>0</v>
      </c>
      <c r="G76" s="299">
        <f>E76*F76</f>
        <v>0</v>
      </c>
      <c r="H76" s="300">
        <v>0</v>
      </c>
      <c r="I76" s="301">
        <f>E76*H76</f>
        <v>0</v>
      </c>
      <c r="J76" s="300">
        <v>0</v>
      </c>
      <c r="K76" s="301">
        <f>E76*J76</f>
        <v>0</v>
      </c>
      <c r="O76" s="293">
        <v>2</v>
      </c>
      <c r="AA76" s="262">
        <v>1</v>
      </c>
      <c r="AB76" s="262">
        <v>7</v>
      </c>
      <c r="AC76" s="262">
        <v>7</v>
      </c>
      <c r="AZ76" s="262">
        <v>2</v>
      </c>
      <c r="BA76" s="262">
        <f>IF(AZ76=1,G76,0)</f>
        <v>0</v>
      </c>
      <c r="BB76" s="262">
        <f>IF(AZ76=2,G76,0)</f>
        <v>0</v>
      </c>
      <c r="BC76" s="262">
        <f>IF(AZ76=3,G76,0)</f>
        <v>0</v>
      </c>
      <c r="BD76" s="262">
        <f>IF(AZ76=4,G76,0)</f>
        <v>0</v>
      </c>
      <c r="BE76" s="262">
        <f>IF(AZ76=5,G76,0)</f>
        <v>0</v>
      </c>
      <c r="CA76" s="293">
        <v>1</v>
      </c>
      <c r="CB76" s="293">
        <v>7</v>
      </c>
    </row>
    <row r="77" spans="1:80" x14ac:dyDescent="0.2">
      <c r="A77" s="294">
        <v>68</v>
      </c>
      <c r="B77" s="295" t="s">
        <v>1567</v>
      </c>
      <c r="C77" s="296" t="s">
        <v>1568</v>
      </c>
      <c r="D77" s="297" t="s">
        <v>1131</v>
      </c>
      <c r="E77" s="298">
        <v>1</v>
      </c>
      <c r="F77" s="298">
        <v>0</v>
      </c>
      <c r="G77" s="299">
        <f>E77*F77</f>
        <v>0</v>
      </c>
      <c r="H77" s="300">
        <v>0</v>
      </c>
      <c r="I77" s="301">
        <f>E77*H77</f>
        <v>0</v>
      </c>
      <c r="J77" s="300">
        <v>0</v>
      </c>
      <c r="K77" s="301">
        <f>E77*J77</f>
        <v>0</v>
      </c>
      <c r="O77" s="293">
        <v>2</v>
      </c>
      <c r="AA77" s="262">
        <v>1</v>
      </c>
      <c r="AB77" s="262">
        <v>7</v>
      </c>
      <c r="AC77" s="262">
        <v>7</v>
      </c>
      <c r="AZ77" s="262">
        <v>2</v>
      </c>
      <c r="BA77" s="262">
        <f>IF(AZ77=1,G77,0)</f>
        <v>0</v>
      </c>
      <c r="BB77" s="262">
        <f>IF(AZ77=2,G77,0)</f>
        <v>0</v>
      </c>
      <c r="BC77" s="262">
        <f>IF(AZ77=3,G77,0)</f>
        <v>0</v>
      </c>
      <c r="BD77" s="262">
        <f>IF(AZ77=4,G77,0)</f>
        <v>0</v>
      </c>
      <c r="BE77" s="262">
        <f>IF(AZ77=5,G77,0)</f>
        <v>0</v>
      </c>
      <c r="CA77" s="293">
        <v>1</v>
      </c>
      <c r="CB77" s="293">
        <v>7</v>
      </c>
    </row>
    <row r="78" spans="1:80" ht="22.5" x14ac:dyDescent="0.2">
      <c r="A78" s="294">
        <v>69</v>
      </c>
      <c r="B78" s="295" t="s">
        <v>1569</v>
      </c>
      <c r="C78" s="296" t="s">
        <v>1570</v>
      </c>
      <c r="D78" s="297" t="s">
        <v>211</v>
      </c>
      <c r="E78" s="298">
        <v>1</v>
      </c>
      <c r="F78" s="298">
        <v>0</v>
      </c>
      <c r="G78" s="299">
        <f>E78*F78</f>
        <v>0</v>
      </c>
      <c r="H78" s="300">
        <v>0</v>
      </c>
      <c r="I78" s="301">
        <f>E78*H78</f>
        <v>0</v>
      </c>
      <c r="J78" s="300">
        <v>0</v>
      </c>
      <c r="K78" s="301">
        <f>E78*J78</f>
        <v>0</v>
      </c>
      <c r="O78" s="293">
        <v>2</v>
      </c>
      <c r="AA78" s="262">
        <v>1</v>
      </c>
      <c r="AB78" s="262">
        <v>7</v>
      </c>
      <c r="AC78" s="262">
        <v>7</v>
      </c>
      <c r="AZ78" s="262">
        <v>2</v>
      </c>
      <c r="BA78" s="262">
        <f>IF(AZ78=1,G78,0)</f>
        <v>0</v>
      </c>
      <c r="BB78" s="262">
        <f>IF(AZ78=2,G78,0)</f>
        <v>0</v>
      </c>
      <c r="BC78" s="262">
        <f>IF(AZ78=3,G78,0)</f>
        <v>0</v>
      </c>
      <c r="BD78" s="262">
        <f>IF(AZ78=4,G78,0)</f>
        <v>0</v>
      </c>
      <c r="BE78" s="262">
        <f>IF(AZ78=5,G78,0)</f>
        <v>0</v>
      </c>
      <c r="CA78" s="293">
        <v>1</v>
      </c>
      <c r="CB78" s="293">
        <v>7</v>
      </c>
    </row>
    <row r="79" spans="1:80" ht="22.5" x14ac:dyDescent="0.2">
      <c r="A79" s="294">
        <v>70</v>
      </c>
      <c r="B79" s="295" t="s">
        <v>1571</v>
      </c>
      <c r="C79" s="296" t="s">
        <v>1572</v>
      </c>
      <c r="D79" s="297" t="s">
        <v>211</v>
      </c>
      <c r="E79" s="298">
        <v>32</v>
      </c>
      <c r="F79" s="298">
        <v>0</v>
      </c>
      <c r="G79" s="299">
        <f>E79*F79</f>
        <v>0</v>
      </c>
      <c r="H79" s="300">
        <v>0</v>
      </c>
      <c r="I79" s="301">
        <f>E79*H79</f>
        <v>0</v>
      </c>
      <c r="J79" s="300">
        <v>0</v>
      </c>
      <c r="K79" s="301">
        <f>E79*J79</f>
        <v>0</v>
      </c>
      <c r="O79" s="293">
        <v>2</v>
      </c>
      <c r="AA79" s="262">
        <v>1</v>
      </c>
      <c r="AB79" s="262">
        <v>7</v>
      </c>
      <c r="AC79" s="262">
        <v>7</v>
      </c>
      <c r="AZ79" s="262">
        <v>2</v>
      </c>
      <c r="BA79" s="262">
        <f>IF(AZ79=1,G79,0)</f>
        <v>0</v>
      </c>
      <c r="BB79" s="262">
        <f>IF(AZ79=2,G79,0)</f>
        <v>0</v>
      </c>
      <c r="BC79" s="262">
        <f>IF(AZ79=3,G79,0)</f>
        <v>0</v>
      </c>
      <c r="BD79" s="262">
        <f>IF(AZ79=4,G79,0)</f>
        <v>0</v>
      </c>
      <c r="BE79" s="262">
        <f>IF(AZ79=5,G79,0)</f>
        <v>0</v>
      </c>
      <c r="CA79" s="293">
        <v>1</v>
      </c>
      <c r="CB79" s="293">
        <v>7</v>
      </c>
    </row>
    <row r="80" spans="1:80" x14ac:dyDescent="0.2">
      <c r="A80" s="294">
        <v>71</v>
      </c>
      <c r="B80" s="295" t="s">
        <v>1573</v>
      </c>
      <c r="C80" s="296" t="s">
        <v>1574</v>
      </c>
      <c r="D80" s="297" t="s">
        <v>181</v>
      </c>
      <c r="E80" s="298">
        <v>1</v>
      </c>
      <c r="F80" s="298">
        <v>0</v>
      </c>
      <c r="G80" s="299">
        <f>E80*F80</f>
        <v>0</v>
      </c>
      <c r="H80" s="300">
        <v>0</v>
      </c>
      <c r="I80" s="301">
        <f>E80*H80</f>
        <v>0</v>
      </c>
      <c r="J80" s="300">
        <v>0</v>
      </c>
      <c r="K80" s="301">
        <f>E80*J80</f>
        <v>0</v>
      </c>
      <c r="O80" s="293">
        <v>2</v>
      </c>
      <c r="AA80" s="262">
        <v>1</v>
      </c>
      <c r="AB80" s="262">
        <v>7</v>
      </c>
      <c r="AC80" s="262">
        <v>7</v>
      </c>
      <c r="AZ80" s="262">
        <v>2</v>
      </c>
      <c r="BA80" s="262">
        <f>IF(AZ80=1,G80,0)</f>
        <v>0</v>
      </c>
      <c r="BB80" s="262">
        <f>IF(AZ80=2,G80,0)</f>
        <v>0</v>
      </c>
      <c r="BC80" s="262">
        <f>IF(AZ80=3,G80,0)</f>
        <v>0</v>
      </c>
      <c r="BD80" s="262">
        <f>IF(AZ80=4,G80,0)</f>
        <v>0</v>
      </c>
      <c r="BE80" s="262">
        <f>IF(AZ80=5,G80,0)</f>
        <v>0</v>
      </c>
      <c r="CA80" s="293">
        <v>1</v>
      </c>
      <c r="CB80" s="293">
        <v>7</v>
      </c>
    </row>
    <row r="81" spans="1:80" x14ac:dyDescent="0.2">
      <c r="A81" s="294">
        <v>72</v>
      </c>
      <c r="B81" s="295" t="s">
        <v>1575</v>
      </c>
      <c r="C81" s="296" t="s">
        <v>1576</v>
      </c>
      <c r="D81" s="297" t="s">
        <v>211</v>
      </c>
      <c r="E81" s="298">
        <v>1</v>
      </c>
      <c r="F81" s="298">
        <v>0</v>
      </c>
      <c r="G81" s="299">
        <f>E81*F81</f>
        <v>0</v>
      </c>
      <c r="H81" s="300">
        <v>0</v>
      </c>
      <c r="I81" s="301">
        <f>E81*H81</f>
        <v>0</v>
      </c>
      <c r="J81" s="300"/>
      <c r="K81" s="301">
        <f>E81*J81</f>
        <v>0</v>
      </c>
      <c r="O81" s="293">
        <v>2</v>
      </c>
      <c r="AA81" s="262">
        <v>12</v>
      </c>
      <c r="AB81" s="262">
        <v>0</v>
      </c>
      <c r="AC81" s="262">
        <v>72</v>
      </c>
      <c r="AZ81" s="262">
        <v>2</v>
      </c>
      <c r="BA81" s="262">
        <f>IF(AZ81=1,G81,0)</f>
        <v>0</v>
      </c>
      <c r="BB81" s="262">
        <f>IF(AZ81=2,G81,0)</f>
        <v>0</v>
      </c>
      <c r="BC81" s="262">
        <f>IF(AZ81=3,G81,0)</f>
        <v>0</v>
      </c>
      <c r="BD81" s="262">
        <f>IF(AZ81=4,G81,0)</f>
        <v>0</v>
      </c>
      <c r="BE81" s="262">
        <f>IF(AZ81=5,G81,0)</f>
        <v>0</v>
      </c>
      <c r="CA81" s="293">
        <v>12</v>
      </c>
      <c r="CB81" s="293">
        <v>0</v>
      </c>
    </row>
    <row r="82" spans="1:80" x14ac:dyDescent="0.2">
      <c r="A82" s="294">
        <v>73</v>
      </c>
      <c r="B82" s="295" t="s">
        <v>1577</v>
      </c>
      <c r="C82" s="296" t="s">
        <v>1578</v>
      </c>
      <c r="D82" s="297" t="s">
        <v>1282</v>
      </c>
      <c r="E82" s="298">
        <v>1</v>
      </c>
      <c r="F82" s="298">
        <v>0</v>
      </c>
      <c r="G82" s="299">
        <f>E82*F82</f>
        <v>0</v>
      </c>
      <c r="H82" s="300">
        <v>0</v>
      </c>
      <c r="I82" s="301">
        <f>E82*H82</f>
        <v>0</v>
      </c>
      <c r="J82" s="300">
        <v>0</v>
      </c>
      <c r="K82" s="301">
        <f>E82*J82</f>
        <v>0</v>
      </c>
      <c r="O82" s="293">
        <v>2</v>
      </c>
      <c r="AA82" s="262">
        <v>1</v>
      </c>
      <c r="AB82" s="262">
        <v>7</v>
      </c>
      <c r="AC82" s="262">
        <v>7</v>
      </c>
      <c r="AZ82" s="262">
        <v>2</v>
      </c>
      <c r="BA82" s="262">
        <f>IF(AZ82=1,G82,0)</f>
        <v>0</v>
      </c>
      <c r="BB82" s="262">
        <f>IF(AZ82=2,G82,0)</f>
        <v>0</v>
      </c>
      <c r="BC82" s="262">
        <f>IF(AZ82=3,G82,0)</f>
        <v>0</v>
      </c>
      <c r="BD82" s="262">
        <f>IF(AZ82=4,G82,0)</f>
        <v>0</v>
      </c>
      <c r="BE82" s="262">
        <f>IF(AZ82=5,G82,0)</f>
        <v>0</v>
      </c>
      <c r="CA82" s="293">
        <v>1</v>
      </c>
      <c r="CB82" s="293">
        <v>7</v>
      </c>
    </row>
    <row r="83" spans="1:80" ht="22.5" x14ac:dyDescent="0.2">
      <c r="A83" s="294">
        <v>74</v>
      </c>
      <c r="B83" s="295" t="s">
        <v>1579</v>
      </c>
      <c r="C83" s="296" t="s">
        <v>1580</v>
      </c>
      <c r="D83" s="297" t="s">
        <v>139</v>
      </c>
      <c r="E83" s="298">
        <v>0.89100000000000001</v>
      </c>
      <c r="F83" s="298">
        <v>0</v>
      </c>
      <c r="G83" s="299">
        <f>E83*F83</f>
        <v>0</v>
      </c>
      <c r="H83" s="300">
        <v>0</v>
      </c>
      <c r="I83" s="301">
        <f>E83*H83</f>
        <v>0</v>
      </c>
      <c r="J83" s="300">
        <v>0</v>
      </c>
      <c r="K83" s="301">
        <f>E83*J83</f>
        <v>0</v>
      </c>
      <c r="O83" s="293">
        <v>2</v>
      </c>
      <c r="AA83" s="262">
        <v>1</v>
      </c>
      <c r="AB83" s="262">
        <v>7</v>
      </c>
      <c r="AC83" s="262">
        <v>7</v>
      </c>
      <c r="AZ83" s="262">
        <v>2</v>
      </c>
      <c r="BA83" s="262">
        <f>IF(AZ83=1,G83,0)</f>
        <v>0</v>
      </c>
      <c r="BB83" s="262">
        <f>IF(AZ83=2,G83,0)</f>
        <v>0</v>
      </c>
      <c r="BC83" s="262">
        <f>IF(AZ83=3,G83,0)</f>
        <v>0</v>
      </c>
      <c r="BD83" s="262">
        <f>IF(AZ83=4,G83,0)</f>
        <v>0</v>
      </c>
      <c r="BE83" s="262">
        <f>IF(AZ83=5,G83,0)</f>
        <v>0</v>
      </c>
      <c r="CA83" s="293">
        <v>1</v>
      </c>
      <c r="CB83" s="293">
        <v>7</v>
      </c>
    </row>
    <row r="84" spans="1:80" x14ac:dyDescent="0.2">
      <c r="A84" s="313"/>
      <c r="B84" s="314" t="s">
        <v>94</v>
      </c>
      <c r="C84" s="315" t="s">
        <v>1503</v>
      </c>
      <c r="D84" s="316"/>
      <c r="E84" s="317"/>
      <c r="F84" s="318"/>
      <c r="G84" s="319">
        <f>SUM(G44:G83)</f>
        <v>0</v>
      </c>
      <c r="H84" s="320"/>
      <c r="I84" s="321">
        <f>SUM(I44:I83)</f>
        <v>0</v>
      </c>
      <c r="J84" s="320"/>
      <c r="K84" s="321">
        <f>SUM(K44:K83)</f>
        <v>0</v>
      </c>
      <c r="O84" s="293">
        <v>4</v>
      </c>
      <c r="BA84" s="322">
        <f>SUM(BA44:BA83)</f>
        <v>0</v>
      </c>
      <c r="BB84" s="322">
        <f>SUM(BB44:BB83)</f>
        <v>0</v>
      </c>
      <c r="BC84" s="322">
        <f>SUM(BC44:BC83)</f>
        <v>0</v>
      </c>
      <c r="BD84" s="322">
        <f>SUM(BD44:BD83)</f>
        <v>0</v>
      </c>
      <c r="BE84" s="322">
        <f>SUM(BE44:BE83)</f>
        <v>0</v>
      </c>
    </row>
    <row r="85" spans="1:80" x14ac:dyDescent="0.2">
      <c r="A85" s="283" t="s">
        <v>90</v>
      </c>
      <c r="B85" s="284" t="s">
        <v>1581</v>
      </c>
      <c r="C85" s="285" t="s">
        <v>1582</v>
      </c>
      <c r="D85" s="286"/>
      <c r="E85" s="287"/>
      <c r="F85" s="287"/>
      <c r="G85" s="288"/>
      <c r="H85" s="289"/>
      <c r="I85" s="290"/>
      <c r="J85" s="291"/>
      <c r="K85" s="292"/>
      <c r="O85" s="293">
        <v>1</v>
      </c>
    </row>
    <row r="86" spans="1:80" x14ac:dyDescent="0.2">
      <c r="A86" s="294">
        <v>75</v>
      </c>
      <c r="B86" s="295" t="s">
        <v>1584</v>
      </c>
      <c r="C86" s="296" t="s">
        <v>1585</v>
      </c>
      <c r="D86" s="297" t="s">
        <v>211</v>
      </c>
      <c r="E86" s="298">
        <v>11</v>
      </c>
      <c r="F86" s="298">
        <v>0</v>
      </c>
      <c r="G86" s="299">
        <f>E86*F86</f>
        <v>0</v>
      </c>
      <c r="H86" s="300">
        <v>0</v>
      </c>
      <c r="I86" s="301">
        <f>E86*H86</f>
        <v>0</v>
      </c>
      <c r="J86" s="300">
        <v>0</v>
      </c>
      <c r="K86" s="301">
        <f>E86*J86</f>
        <v>0</v>
      </c>
      <c r="O86" s="293">
        <v>2</v>
      </c>
      <c r="AA86" s="262">
        <v>1</v>
      </c>
      <c r="AB86" s="262">
        <v>7</v>
      </c>
      <c r="AC86" s="262">
        <v>7</v>
      </c>
      <c r="AZ86" s="262">
        <v>2</v>
      </c>
      <c r="BA86" s="262">
        <f>IF(AZ86=1,G86,0)</f>
        <v>0</v>
      </c>
      <c r="BB86" s="262">
        <f>IF(AZ86=2,G86,0)</f>
        <v>0</v>
      </c>
      <c r="BC86" s="262">
        <f>IF(AZ86=3,G86,0)</f>
        <v>0</v>
      </c>
      <c r="BD86" s="262">
        <f>IF(AZ86=4,G86,0)</f>
        <v>0</v>
      </c>
      <c r="BE86" s="262">
        <f>IF(AZ86=5,G86,0)</f>
        <v>0</v>
      </c>
      <c r="CA86" s="293">
        <v>1</v>
      </c>
      <c r="CB86" s="293">
        <v>7</v>
      </c>
    </row>
    <row r="87" spans="1:80" ht="22.5" x14ac:dyDescent="0.2">
      <c r="A87" s="294">
        <v>76</v>
      </c>
      <c r="B87" s="295" t="s">
        <v>1586</v>
      </c>
      <c r="C87" s="296" t="s">
        <v>1587</v>
      </c>
      <c r="D87" s="297" t="s">
        <v>211</v>
      </c>
      <c r="E87" s="298">
        <v>11</v>
      </c>
      <c r="F87" s="298">
        <v>0</v>
      </c>
      <c r="G87" s="299">
        <f>E87*F87</f>
        <v>0</v>
      </c>
      <c r="H87" s="300">
        <v>0</v>
      </c>
      <c r="I87" s="301">
        <f>E87*H87</f>
        <v>0</v>
      </c>
      <c r="J87" s="300"/>
      <c r="K87" s="301">
        <f>E87*J87</f>
        <v>0</v>
      </c>
      <c r="O87" s="293">
        <v>2</v>
      </c>
      <c r="AA87" s="262">
        <v>12</v>
      </c>
      <c r="AB87" s="262">
        <v>0</v>
      </c>
      <c r="AC87" s="262">
        <v>76</v>
      </c>
      <c r="AZ87" s="262">
        <v>2</v>
      </c>
      <c r="BA87" s="262">
        <f>IF(AZ87=1,G87,0)</f>
        <v>0</v>
      </c>
      <c r="BB87" s="262">
        <f>IF(AZ87=2,G87,0)</f>
        <v>0</v>
      </c>
      <c r="BC87" s="262">
        <f>IF(AZ87=3,G87,0)</f>
        <v>0</v>
      </c>
      <c r="BD87" s="262">
        <f>IF(AZ87=4,G87,0)</f>
        <v>0</v>
      </c>
      <c r="BE87" s="262">
        <f>IF(AZ87=5,G87,0)</f>
        <v>0</v>
      </c>
      <c r="CA87" s="293">
        <v>12</v>
      </c>
      <c r="CB87" s="293">
        <v>0</v>
      </c>
    </row>
    <row r="88" spans="1:80" ht="22.5" x14ac:dyDescent="0.2">
      <c r="A88" s="294">
        <v>77</v>
      </c>
      <c r="B88" s="295" t="s">
        <v>1588</v>
      </c>
      <c r="C88" s="296" t="s">
        <v>1589</v>
      </c>
      <c r="D88" s="297" t="s">
        <v>211</v>
      </c>
      <c r="E88" s="298">
        <v>11</v>
      </c>
      <c r="F88" s="298">
        <v>0</v>
      </c>
      <c r="G88" s="299">
        <f>E88*F88</f>
        <v>0</v>
      </c>
      <c r="H88" s="300">
        <v>0</v>
      </c>
      <c r="I88" s="301">
        <f>E88*H88</f>
        <v>0</v>
      </c>
      <c r="J88" s="300"/>
      <c r="K88" s="301">
        <f>E88*J88</f>
        <v>0</v>
      </c>
      <c r="O88" s="293">
        <v>2</v>
      </c>
      <c r="AA88" s="262">
        <v>12</v>
      </c>
      <c r="AB88" s="262">
        <v>0</v>
      </c>
      <c r="AC88" s="262">
        <v>77</v>
      </c>
      <c r="AZ88" s="262">
        <v>2</v>
      </c>
      <c r="BA88" s="262">
        <f>IF(AZ88=1,G88,0)</f>
        <v>0</v>
      </c>
      <c r="BB88" s="262">
        <f>IF(AZ88=2,G88,0)</f>
        <v>0</v>
      </c>
      <c r="BC88" s="262">
        <f>IF(AZ88=3,G88,0)</f>
        <v>0</v>
      </c>
      <c r="BD88" s="262">
        <f>IF(AZ88=4,G88,0)</f>
        <v>0</v>
      </c>
      <c r="BE88" s="262">
        <f>IF(AZ88=5,G88,0)</f>
        <v>0</v>
      </c>
      <c r="CA88" s="293">
        <v>12</v>
      </c>
      <c r="CB88" s="293">
        <v>0</v>
      </c>
    </row>
    <row r="89" spans="1:80" x14ac:dyDescent="0.2">
      <c r="A89" s="294">
        <v>78</v>
      </c>
      <c r="B89" s="295" t="s">
        <v>1590</v>
      </c>
      <c r="C89" s="296" t="s">
        <v>1591</v>
      </c>
      <c r="D89" s="297" t="s">
        <v>1131</v>
      </c>
      <c r="E89" s="298">
        <v>11</v>
      </c>
      <c r="F89" s="298">
        <v>0</v>
      </c>
      <c r="G89" s="299">
        <f>E89*F89</f>
        <v>0</v>
      </c>
      <c r="H89" s="300">
        <v>0</v>
      </c>
      <c r="I89" s="301">
        <f>E89*H89</f>
        <v>0</v>
      </c>
      <c r="J89" s="300">
        <v>0</v>
      </c>
      <c r="K89" s="301">
        <f>E89*J89</f>
        <v>0</v>
      </c>
      <c r="O89" s="293">
        <v>2</v>
      </c>
      <c r="AA89" s="262">
        <v>1</v>
      </c>
      <c r="AB89" s="262">
        <v>7</v>
      </c>
      <c r="AC89" s="262">
        <v>7</v>
      </c>
      <c r="AZ89" s="262">
        <v>2</v>
      </c>
      <c r="BA89" s="262">
        <f>IF(AZ89=1,G89,0)</f>
        <v>0</v>
      </c>
      <c r="BB89" s="262">
        <f>IF(AZ89=2,G89,0)</f>
        <v>0</v>
      </c>
      <c r="BC89" s="262">
        <f>IF(AZ89=3,G89,0)</f>
        <v>0</v>
      </c>
      <c r="BD89" s="262">
        <f>IF(AZ89=4,G89,0)</f>
        <v>0</v>
      </c>
      <c r="BE89" s="262">
        <f>IF(AZ89=5,G89,0)</f>
        <v>0</v>
      </c>
      <c r="CA89" s="293">
        <v>1</v>
      </c>
      <c r="CB89" s="293">
        <v>7</v>
      </c>
    </row>
    <row r="90" spans="1:80" ht="22.5" x14ac:dyDescent="0.2">
      <c r="A90" s="294">
        <v>79</v>
      </c>
      <c r="B90" s="295" t="s">
        <v>1592</v>
      </c>
      <c r="C90" s="296" t="s">
        <v>1593</v>
      </c>
      <c r="D90" s="297" t="s">
        <v>211</v>
      </c>
      <c r="E90" s="298">
        <v>11</v>
      </c>
      <c r="F90" s="298">
        <v>0</v>
      </c>
      <c r="G90" s="299">
        <f>E90*F90</f>
        <v>0</v>
      </c>
      <c r="H90" s="300">
        <v>0</v>
      </c>
      <c r="I90" s="301">
        <f>E90*H90</f>
        <v>0</v>
      </c>
      <c r="J90" s="300"/>
      <c r="K90" s="301">
        <f>E90*J90</f>
        <v>0</v>
      </c>
      <c r="O90" s="293">
        <v>2</v>
      </c>
      <c r="AA90" s="262">
        <v>12</v>
      </c>
      <c r="AB90" s="262">
        <v>0</v>
      </c>
      <c r="AC90" s="262">
        <v>79</v>
      </c>
      <c r="AZ90" s="262">
        <v>2</v>
      </c>
      <c r="BA90" s="262">
        <f>IF(AZ90=1,G90,0)</f>
        <v>0</v>
      </c>
      <c r="BB90" s="262">
        <f>IF(AZ90=2,G90,0)</f>
        <v>0</v>
      </c>
      <c r="BC90" s="262">
        <f>IF(AZ90=3,G90,0)</f>
        <v>0</v>
      </c>
      <c r="BD90" s="262">
        <f>IF(AZ90=4,G90,0)</f>
        <v>0</v>
      </c>
      <c r="BE90" s="262">
        <f>IF(AZ90=5,G90,0)</f>
        <v>0</v>
      </c>
      <c r="CA90" s="293">
        <v>12</v>
      </c>
      <c r="CB90" s="293">
        <v>0</v>
      </c>
    </row>
    <row r="91" spans="1:80" x14ac:dyDescent="0.2">
      <c r="A91" s="294">
        <v>80</v>
      </c>
      <c r="B91" s="295" t="s">
        <v>1594</v>
      </c>
      <c r="C91" s="296" t="s">
        <v>1595</v>
      </c>
      <c r="D91" s="297" t="s">
        <v>211</v>
      </c>
      <c r="E91" s="298">
        <v>11</v>
      </c>
      <c r="F91" s="298">
        <v>0</v>
      </c>
      <c r="G91" s="299">
        <f>E91*F91</f>
        <v>0</v>
      </c>
      <c r="H91" s="300">
        <v>0</v>
      </c>
      <c r="I91" s="301">
        <f>E91*H91</f>
        <v>0</v>
      </c>
      <c r="J91" s="300"/>
      <c r="K91" s="301">
        <f>E91*J91</f>
        <v>0</v>
      </c>
      <c r="O91" s="293">
        <v>2</v>
      </c>
      <c r="AA91" s="262">
        <v>12</v>
      </c>
      <c r="AB91" s="262">
        <v>0</v>
      </c>
      <c r="AC91" s="262">
        <v>80</v>
      </c>
      <c r="AZ91" s="262">
        <v>2</v>
      </c>
      <c r="BA91" s="262">
        <f>IF(AZ91=1,G91,0)</f>
        <v>0</v>
      </c>
      <c r="BB91" s="262">
        <f>IF(AZ91=2,G91,0)</f>
        <v>0</v>
      </c>
      <c r="BC91" s="262">
        <f>IF(AZ91=3,G91,0)</f>
        <v>0</v>
      </c>
      <c r="BD91" s="262">
        <f>IF(AZ91=4,G91,0)</f>
        <v>0</v>
      </c>
      <c r="BE91" s="262">
        <f>IF(AZ91=5,G91,0)</f>
        <v>0</v>
      </c>
      <c r="CA91" s="293">
        <v>12</v>
      </c>
      <c r="CB91" s="293">
        <v>0</v>
      </c>
    </row>
    <row r="92" spans="1:80" x14ac:dyDescent="0.2">
      <c r="A92" s="294">
        <v>81</v>
      </c>
      <c r="B92" s="295" t="s">
        <v>1596</v>
      </c>
      <c r="C92" s="296" t="s">
        <v>1597</v>
      </c>
      <c r="D92" s="297" t="s">
        <v>211</v>
      </c>
      <c r="E92" s="298">
        <v>11</v>
      </c>
      <c r="F92" s="298">
        <v>0</v>
      </c>
      <c r="G92" s="299">
        <f>E92*F92</f>
        <v>0</v>
      </c>
      <c r="H92" s="300">
        <v>0</v>
      </c>
      <c r="I92" s="301">
        <f>E92*H92</f>
        <v>0</v>
      </c>
      <c r="J92" s="300"/>
      <c r="K92" s="301">
        <f>E92*J92</f>
        <v>0</v>
      </c>
      <c r="O92" s="293">
        <v>2</v>
      </c>
      <c r="AA92" s="262">
        <v>12</v>
      </c>
      <c r="AB92" s="262">
        <v>0</v>
      </c>
      <c r="AC92" s="262">
        <v>81</v>
      </c>
      <c r="AZ92" s="262">
        <v>2</v>
      </c>
      <c r="BA92" s="262">
        <f>IF(AZ92=1,G92,0)</f>
        <v>0</v>
      </c>
      <c r="BB92" s="262">
        <f>IF(AZ92=2,G92,0)</f>
        <v>0</v>
      </c>
      <c r="BC92" s="262">
        <f>IF(AZ92=3,G92,0)</f>
        <v>0</v>
      </c>
      <c r="BD92" s="262">
        <f>IF(AZ92=4,G92,0)</f>
        <v>0</v>
      </c>
      <c r="BE92" s="262">
        <f>IF(AZ92=5,G92,0)</f>
        <v>0</v>
      </c>
      <c r="CA92" s="293">
        <v>12</v>
      </c>
      <c r="CB92" s="293">
        <v>0</v>
      </c>
    </row>
    <row r="93" spans="1:80" x14ac:dyDescent="0.2">
      <c r="A93" s="294">
        <v>82</v>
      </c>
      <c r="B93" s="295" t="s">
        <v>1598</v>
      </c>
      <c r="C93" s="296" t="s">
        <v>1599</v>
      </c>
      <c r="D93" s="297" t="s">
        <v>1131</v>
      </c>
      <c r="E93" s="298">
        <v>9</v>
      </c>
      <c r="F93" s="298">
        <v>0</v>
      </c>
      <c r="G93" s="299">
        <f>E93*F93</f>
        <v>0</v>
      </c>
      <c r="H93" s="300">
        <v>0</v>
      </c>
      <c r="I93" s="301">
        <f>E93*H93</f>
        <v>0</v>
      </c>
      <c r="J93" s="300">
        <v>0</v>
      </c>
      <c r="K93" s="301">
        <f>E93*J93</f>
        <v>0</v>
      </c>
      <c r="O93" s="293">
        <v>2</v>
      </c>
      <c r="AA93" s="262">
        <v>1</v>
      </c>
      <c r="AB93" s="262">
        <v>7</v>
      </c>
      <c r="AC93" s="262">
        <v>7</v>
      </c>
      <c r="AZ93" s="262">
        <v>2</v>
      </c>
      <c r="BA93" s="262">
        <f>IF(AZ93=1,G93,0)</f>
        <v>0</v>
      </c>
      <c r="BB93" s="262">
        <f>IF(AZ93=2,G93,0)</f>
        <v>0</v>
      </c>
      <c r="BC93" s="262">
        <f>IF(AZ93=3,G93,0)</f>
        <v>0</v>
      </c>
      <c r="BD93" s="262">
        <f>IF(AZ93=4,G93,0)</f>
        <v>0</v>
      </c>
      <c r="BE93" s="262">
        <f>IF(AZ93=5,G93,0)</f>
        <v>0</v>
      </c>
      <c r="CA93" s="293">
        <v>1</v>
      </c>
      <c r="CB93" s="293">
        <v>7</v>
      </c>
    </row>
    <row r="94" spans="1:80" ht="22.5" x14ac:dyDescent="0.2">
      <c r="A94" s="294">
        <v>83</v>
      </c>
      <c r="B94" s="295" t="s">
        <v>1600</v>
      </c>
      <c r="C94" s="296" t="s">
        <v>1601</v>
      </c>
      <c r="D94" s="297" t="s">
        <v>211</v>
      </c>
      <c r="E94" s="298">
        <v>9</v>
      </c>
      <c r="F94" s="298">
        <v>0</v>
      </c>
      <c r="G94" s="299">
        <f>E94*F94</f>
        <v>0</v>
      </c>
      <c r="H94" s="300">
        <v>0</v>
      </c>
      <c r="I94" s="301">
        <f>E94*H94</f>
        <v>0</v>
      </c>
      <c r="J94" s="300"/>
      <c r="K94" s="301">
        <f>E94*J94</f>
        <v>0</v>
      </c>
      <c r="O94" s="293">
        <v>2</v>
      </c>
      <c r="AA94" s="262">
        <v>12</v>
      </c>
      <c r="AB94" s="262">
        <v>0</v>
      </c>
      <c r="AC94" s="262">
        <v>83</v>
      </c>
      <c r="AZ94" s="262">
        <v>2</v>
      </c>
      <c r="BA94" s="262">
        <f>IF(AZ94=1,G94,0)</f>
        <v>0</v>
      </c>
      <c r="BB94" s="262">
        <f>IF(AZ94=2,G94,0)</f>
        <v>0</v>
      </c>
      <c r="BC94" s="262">
        <f>IF(AZ94=3,G94,0)</f>
        <v>0</v>
      </c>
      <c r="BD94" s="262">
        <f>IF(AZ94=4,G94,0)</f>
        <v>0</v>
      </c>
      <c r="BE94" s="262">
        <f>IF(AZ94=5,G94,0)</f>
        <v>0</v>
      </c>
      <c r="CA94" s="293">
        <v>12</v>
      </c>
      <c r="CB94" s="293">
        <v>0</v>
      </c>
    </row>
    <row r="95" spans="1:80" x14ac:dyDescent="0.2">
      <c r="A95" s="294">
        <v>84</v>
      </c>
      <c r="B95" s="295" t="s">
        <v>1602</v>
      </c>
      <c r="C95" s="296" t="s">
        <v>1603</v>
      </c>
      <c r="D95" s="297" t="s">
        <v>211</v>
      </c>
      <c r="E95" s="298">
        <v>9</v>
      </c>
      <c r="F95" s="298">
        <v>0</v>
      </c>
      <c r="G95" s="299">
        <f>E95*F95</f>
        <v>0</v>
      </c>
      <c r="H95" s="300">
        <v>0</v>
      </c>
      <c r="I95" s="301">
        <f>E95*H95</f>
        <v>0</v>
      </c>
      <c r="J95" s="300"/>
      <c r="K95" s="301">
        <f>E95*J95</f>
        <v>0</v>
      </c>
      <c r="O95" s="293">
        <v>2</v>
      </c>
      <c r="AA95" s="262">
        <v>12</v>
      </c>
      <c r="AB95" s="262">
        <v>0</v>
      </c>
      <c r="AC95" s="262">
        <v>84</v>
      </c>
      <c r="AZ95" s="262">
        <v>2</v>
      </c>
      <c r="BA95" s="262">
        <f>IF(AZ95=1,G95,0)</f>
        <v>0</v>
      </c>
      <c r="BB95" s="262">
        <f>IF(AZ95=2,G95,0)</f>
        <v>0</v>
      </c>
      <c r="BC95" s="262">
        <f>IF(AZ95=3,G95,0)</f>
        <v>0</v>
      </c>
      <c r="BD95" s="262">
        <f>IF(AZ95=4,G95,0)</f>
        <v>0</v>
      </c>
      <c r="BE95" s="262">
        <f>IF(AZ95=5,G95,0)</f>
        <v>0</v>
      </c>
      <c r="CA95" s="293">
        <v>12</v>
      </c>
      <c r="CB95" s="293">
        <v>0</v>
      </c>
    </row>
    <row r="96" spans="1:80" x14ac:dyDescent="0.2">
      <c r="A96" s="294">
        <v>85</v>
      </c>
      <c r="B96" s="295" t="s">
        <v>1604</v>
      </c>
      <c r="C96" s="296" t="s">
        <v>1605</v>
      </c>
      <c r="D96" s="297" t="s">
        <v>211</v>
      </c>
      <c r="E96" s="298">
        <v>9</v>
      </c>
      <c r="F96" s="298">
        <v>0</v>
      </c>
      <c r="G96" s="299">
        <f>E96*F96</f>
        <v>0</v>
      </c>
      <c r="H96" s="300">
        <v>0</v>
      </c>
      <c r="I96" s="301">
        <f>E96*H96</f>
        <v>0</v>
      </c>
      <c r="J96" s="300">
        <v>0</v>
      </c>
      <c r="K96" s="301">
        <f>E96*J96</f>
        <v>0</v>
      </c>
      <c r="O96" s="293">
        <v>2</v>
      </c>
      <c r="AA96" s="262">
        <v>1</v>
      </c>
      <c r="AB96" s="262">
        <v>7</v>
      </c>
      <c r="AC96" s="262">
        <v>7</v>
      </c>
      <c r="AZ96" s="262">
        <v>2</v>
      </c>
      <c r="BA96" s="262">
        <f>IF(AZ96=1,G96,0)</f>
        <v>0</v>
      </c>
      <c r="BB96" s="262">
        <f>IF(AZ96=2,G96,0)</f>
        <v>0</v>
      </c>
      <c r="BC96" s="262">
        <f>IF(AZ96=3,G96,0)</f>
        <v>0</v>
      </c>
      <c r="BD96" s="262">
        <f>IF(AZ96=4,G96,0)</f>
        <v>0</v>
      </c>
      <c r="BE96" s="262">
        <f>IF(AZ96=5,G96,0)</f>
        <v>0</v>
      </c>
      <c r="CA96" s="293">
        <v>1</v>
      </c>
      <c r="CB96" s="293">
        <v>7</v>
      </c>
    </row>
    <row r="97" spans="1:80" ht="22.5" x14ac:dyDescent="0.2">
      <c r="A97" s="294">
        <v>86</v>
      </c>
      <c r="B97" s="295" t="s">
        <v>1606</v>
      </c>
      <c r="C97" s="296" t="s">
        <v>1607</v>
      </c>
      <c r="D97" s="297" t="s">
        <v>211</v>
      </c>
      <c r="E97" s="298">
        <v>9</v>
      </c>
      <c r="F97" s="298">
        <v>0</v>
      </c>
      <c r="G97" s="299">
        <f>E97*F97</f>
        <v>0</v>
      </c>
      <c r="H97" s="300">
        <v>0</v>
      </c>
      <c r="I97" s="301">
        <f>E97*H97</f>
        <v>0</v>
      </c>
      <c r="J97" s="300"/>
      <c r="K97" s="301">
        <f>E97*J97</f>
        <v>0</v>
      </c>
      <c r="O97" s="293">
        <v>2</v>
      </c>
      <c r="AA97" s="262">
        <v>12</v>
      </c>
      <c r="AB97" s="262">
        <v>0</v>
      </c>
      <c r="AC97" s="262">
        <v>86</v>
      </c>
      <c r="AZ97" s="262">
        <v>2</v>
      </c>
      <c r="BA97" s="262">
        <f>IF(AZ97=1,G97,0)</f>
        <v>0</v>
      </c>
      <c r="BB97" s="262">
        <f>IF(AZ97=2,G97,0)</f>
        <v>0</v>
      </c>
      <c r="BC97" s="262">
        <f>IF(AZ97=3,G97,0)</f>
        <v>0</v>
      </c>
      <c r="BD97" s="262">
        <f>IF(AZ97=4,G97,0)</f>
        <v>0</v>
      </c>
      <c r="BE97" s="262">
        <f>IF(AZ97=5,G97,0)</f>
        <v>0</v>
      </c>
      <c r="CA97" s="293">
        <v>12</v>
      </c>
      <c r="CB97" s="293">
        <v>0</v>
      </c>
    </row>
    <row r="98" spans="1:80" x14ac:dyDescent="0.2">
      <c r="A98" s="294">
        <v>87</v>
      </c>
      <c r="B98" s="295" t="s">
        <v>1598</v>
      </c>
      <c r="C98" s="296" t="s">
        <v>1599</v>
      </c>
      <c r="D98" s="297" t="s">
        <v>1131</v>
      </c>
      <c r="E98" s="298">
        <v>4</v>
      </c>
      <c r="F98" s="298">
        <v>0</v>
      </c>
      <c r="G98" s="299">
        <f>E98*F98</f>
        <v>0</v>
      </c>
      <c r="H98" s="300">
        <v>0</v>
      </c>
      <c r="I98" s="301">
        <f>E98*H98</f>
        <v>0</v>
      </c>
      <c r="J98" s="300">
        <v>0</v>
      </c>
      <c r="K98" s="301">
        <f>E98*J98</f>
        <v>0</v>
      </c>
      <c r="O98" s="293">
        <v>2</v>
      </c>
      <c r="AA98" s="262">
        <v>1</v>
      </c>
      <c r="AB98" s="262">
        <v>7</v>
      </c>
      <c r="AC98" s="262">
        <v>7</v>
      </c>
      <c r="AZ98" s="262">
        <v>2</v>
      </c>
      <c r="BA98" s="262">
        <f>IF(AZ98=1,G98,0)</f>
        <v>0</v>
      </c>
      <c r="BB98" s="262">
        <f>IF(AZ98=2,G98,0)</f>
        <v>0</v>
      </c>
      <c r="BC98" s="262">
        <f>IF(AZ98=3,G98,0)</f>
        <v>0</v>
      </c>
      <c r="BD98" s="262">
        <f>IF(AZ98=4,G98,0)</f>
        <v>0</v>
      </c>
      <c r="BE98" s="262">
        <f>IF(AZ98=5,G98,0)</f>
        <v>0</v>
      </c>
      <c r="CA98" s="293">
        <v>1</v>
      </c>
      <c r="CB98" s="293">
        <v>7</v>
      </c>
    </row>
    <row r="99" spans="1:80" ht="22.5" x14ac:dyDescent="0.2">
      <c r="A99" s="294">
        <v>88</v>
      </c>
      <c r="B99" s="295" t="s">
        <v>1608</v>
      </c>
      <c r="C99" s="296" t="s">
        <v>1609</v>
      </c>
      <c r="D99" s="297" t="s">
        <v>211</v>
      </c>
      <c r="E99" s="298">
        <v>4</v>
      </c>
      <c r="F99" s="298">
        <v>0</v>
      </c>
      <c r="G99" s="299">
        <f>E99*F99</f>
        <v>0</v>
      </c>
      <c r="H99" s="300">
        <v>0</v>
      </c>
      <c r="I99" s="301">
        <f>E99*H99</f>
        <v>0</v>
      </c>
      <c r="J99" s="300"/>
      <c r="K99" s="301">
        <f>E99*J99</f>
        <v>0</v>
      </c>
      <c r="O99" s="293">
        <v>2</v>
      </c>
      <c r="AA99" s="262">
        <v>12</v>
      </c>
      <c r="AB99" s="262">
        <v>0</v>
      </c>
      <c r="AC99" s="262">
        <v>88</v>
      </c>
      <c r="AZ99" s="262">
        <v>2</v>
      </c>
      <c r="BA99" s="262">
        <f>IF(AZ99=1,G99,0)</f>
        <v>0</v>
      </c>
      <c r="BB99" s="262">
        <f>IF(AZ99=2,G99,0)</f>
        <v>0</v>
      </c>
      <c r="BC99" s="262">
        <f>IF(AZ99=3,G99,0)</f>
        <v>0</v>
      </c>
      <c r="BD99" s="262">
        <f>IF(AZ99=4,G99,0)</f>
        <v>0</v>
      </c>
      <c r="BE99" s="262">
        <f>IF(AZ99=5,G99,0)</f>
        <v>0</v>
      </c>
      <c r="CA99" s="293">
        <v>12</v>
      </c>
      <c r="CB99" s="293">
        <v>0</v>
      </c>
    </row>
    <row r="100" spans="1:80" x14ac:dyDescent="0.2">
      <c r="A100" s="294">
        <v>89</v>
      </c>
      <c r="B100" s="295" t="s">
        <v>1602</v>
      </c>
      <c r="C100" s="296" t="s">
        <v>1603</v>
      </c>
      <c r="D100" s="297" t="s">
        <v>211</v>
      </c>
      <c r="E100" s="298">
        <v>4</v>
      </c>
      <c r="F100" s="298">
        <v>0</v>
      </c>
      <c r="G100" s="299">
        <f>E100*F100</f>
        <v>0</v>
      </c>
      <c r="H100" s="300">
        <v>0</v>
      </c>
      <c r="I100" s="301">
        <f>E100*H100</f>
        <v>0</v>
      </c>
      <c r="J100" s="300"/>
      <c r="K100" s="301">
        <f>E100*J100</f>
        <v>0</v>
      </c>
      <c r="O100" s="293">
        <v>2</v>
      </c>
      <c r="AA100" s="262">
        <v>12</v>
      </c>
      <c r="AB100" s="262">
        <v>0</v>
      </c>
      <c r="AC100" s="262">
        <v>89</v>
      </c>
      <c r="AZ100" s="262">
        <v>2</v>
      </c>
      <c r="BA100" s="262">
        <f>IF(AZ100=1,G100,0)</f>
        <v>0</v>
      </c>
      <c r="BB100" s="262">
        <f>IF(AZ100=2,G100,0)</f>
        <v>0</v>
      </c>
      <c r="BC100" s="262">
        <f>IF(AZ100=3,G100,0)</f>
        <v>0</v>
      </c>
      <c r="BD100" s="262">
        <f>IF(AZ100=4,G100,0)</f>
        <v>0</v>
      </c>
      <c r="BE100" s="262">
        <f>IF(AZ100=5,G100,0)</f>
        <v>0</v>
      </c>
      <c r="CA100" s="293">
        <v>12</v>
      </c>
      <c r="CB100" s="293">
        <v>0</v>
      </c>
    </row>
    <row r="101" spans="1:80" x14ac:dyDescent="0.2">
      <c r="A101" s="294">
        <v>90</v>
      </c>
      <c r="B101" s="295" t="s">
        <v>1604</v>
      </c>
      <c r="C101" s="296" t="s">
        <v>1605</v>
      </c>
      <c r="D101" s="297" t="s">
        <v>211</v>
      </c>
      <c r="E101" s="298">
        <v>4</v>
      </c>
      <c r="F101" s="298">
        <v>0</v>
      </c>
      <c r="G101" s="299">
        <f>E101*F101</f>
        <v>0</v>
      </c>
      <c r="H101" s="300">
        <v>0</v>
      </c>
      <c r="I101" s="301">
        <f>E101*H101</f>
        <v>0</v>
      </c>
      <c r="J101" s="300">
        <v>0</v>
      </c>
      <c r="K101" s="301">
        <f>E101*J101</f>
        <v>0</v>
      </c>
      <c r="O101" s="293">
        <v>2</v>
      </c>
      <c r="AA101" s="262">
        <v>1</v>
      </c>
      <c r="AB101" s="262">
        <v>7</v>
      </c>
      <c r="AC101" s="262">
        <v>7</v>
      </c>
      <c r="AZ101" s="262">
        <v>2</v>
      </c>
      <c r="BA101" s="262">
        <f>IF(AZ101=1,G101,0)</f>
        <v>0</v>
      </c>
      <c r="BB101" s="262">
        <f>IF(AZ101=2,G101,0)</f>
        <v>0</v>
      </c>
      <c r="BC101" s="262">
        <f>IF(AZ101=3,G101,0)</f>
        <v>0</v>
      </c>
      <c r="BD101" s="262">
        <f>IF(AZ101=4,G101,0)</f>
        <v>0</v>
      </c>
      <c r="BE101" s="262">
        <f>IF(AZ101=5,G101,0)</f>
        <v>0</v>
      </c>
      <c r="CA101" s="293">
        <v>1</v>
      </c>
      <c r="CB101" s="293">
        <v>7</v>
      </c>
    </row>
    <row r="102" spans="1:80" ht="22.5" x14ac:dyDescent="0.2">
      <c r="A102" s="294">
        <v>91</v>
      </c>
      <c r="B102" s="295" t="s">
        <v>1606</v>
      </c>
      <c r="C102" s="296" t="s">
        <v>1610</v>
      </c>
      <c r="D102" s="297" t="s">
        <v>211</v>
      </c>
      <c r="E102" s="298">
        <v>4</v>
      </c>
      <c r="F102" s="298">
        <v>0</v>
      </c>
      <c r="G102" s="299">
        <f>E102*F102</f>
        <v>0</v>
      </c>
      <c r="H102" s="300">
        <v>0</v>
      </c>
      <c r="I102" s="301">
        <f>E102*H102</f>
        <v>0</v>
      </c>
      <c r="J102" s="300"/>
      <c r="K102" s="301">
        <f>E102*J102</f>
        <v>0</v>
      </c>
      <c r="O102" s="293">
        <v>2</v>
      </c>
      <c r="AA102" s="262">
        <v>12</v>
      </c>
      <c r="AB102" s="262">
        <v>0</v>
      </c>
      <c r="AC102" s="262">
        <v>91</v>
      </c>
      <c r="AZ102" s="262">
        <v>2</v>
      </c>
      <c r="BA102" s="262">
        <f>IF(AZ102=1,G102,0)</f>
        <v>0</v>
      </c>
      <c r="BB102" s="262">
        <f>IF(AZ102=2,G102,0)</f>
        <v>0</v>
      </c>
      <c r="BC102" s="262">
        <f>IF(AZ102=3,G102,0)</f>
        <v>0</v>
      </c>
      <c r="BD102" s="262">
        <f>IF(AZ102=4,G102,0)</f>
        <v>0</v>
      </c>
      <c r="BE102" s="262">
        <f>IF(AZ102=5,G102,0)</f>
        <v>0</v>
      </c>
      <c r="CA102" s="293">
        <v>12</v>
      </c>
      <c r="CB102" s="293">
        <v>0</v>
      </c>
    </row>
    <row r="103" spans="1:80" x14ac:dyDescent="0.2">
      <c r="A103" s="294">
        <v>92</v>
      </c>
      <c r="B103" s="295" t="s">
        <v>1611</v>
      </c>
      <c r="C103" s="296" t="s">
        <v>1612</v>
      </c>
      <c r="D103" s="297" t="s">
        <v>1131</v>
      </c>
      <c r="E103" s="298">
        <v>9</v>
      </c>
      <c r="F103" s="298">
        <v>0</v>
      </c>
      <c r="G103" s="299">
        <f>E103*F103</f>
        <v>0</v>
      </c>
      <c r="H103" s="300">
        <v>0</v>
      </c>
      <c r="I103" s="301">
        <f>E103*H103</f>
        <v>0</v>
      </c>
      <c r="J103" s="300">
        <v>0</v>
      </c>
      <c r="K103" s="301">
        <f>E103*J103</f>
        <v>0</v>
      </c>
      <c r="O103" s="293">
        <v>2</v>
      </c>
      <c r="AA103" s="262">
        <v>1</v>
      </c>
      <c r="AB103" s="262">
        <v>7</v>
      </c>
      <c r="AC103" s="262">
        <v>7</v>
      </c>
      <c r="AZ103" s="262">
        <v>2</v>
      </c>
      <c r="BA103" s="262">
        <f>IF(AZ103=1,G103,0)</f>
        <v>0</v>
      </c>
      <c r="BB103" s="262">
        <f>IF(AZ103=2,G103,0)</f>
        <v>0</v>
      </c>
      <c r="BC103" s="262">
        <f>IF(AZ103=3,G103,0)</f>
        <v>0</v>
      </c>
      <c r="BD103" s="262">
        <f>IF(AZ103=4,G103,0)</f>
        <v>0</v>
      </c>
      <c r="BE103" s="262">
        <f>IF(AZ103=5,G103,0)</f>
        <v>0</v>
      </c>
      <c r="CA103" s="293">
        <v>1</v>
      </c>
      <c r="CB103" s="293">
        <v>7</v>
      </c>
    </row>
    <row r="104" spans="1:80" ht="22.5" x14ac:dyDescent="0.2">
      <c r="A104" s="294">
        <v>93</v>
      </c>
      <c r="B104" s="295" t="s">
        <v>1613</v>
      </c>
      <c r="C104" s="296" t="s">
        <v>1614</v>
      </c>
      <c r="D104" s="297" t="s">
        <v>211</v>
      </c>
      <c r="E104" s="298">
        <v>9</v>
      </c>
      <c r="F104" s="298">
        <v>0</v>
      </c>
      <c r="G104" s="299">
        <f>E104*F104</f>
        <v>0</v>
      </c>
      <c r="H104" s="300">
        <v>0</v>
      </c>
      <c r="I104" s="301">
        <f>E104*H104</f>
        <v>0</v>
      </c>
      <c r="J104" s="300">
        <v>0</v>
      </c>
      <c r="K104" s="301">
        <f>E104*J104</f>
        <v>0</v>
      </c>
      <c r="O104" s="293">
        <v>2</v>
      </c>
      <c r="AA104" s="262">
        <v>1</v>
      </c>
      <c r="AB104" s="262">
        <v>7</v>
      </c>
      <c r="AC104" s="262">
        <v>7</v>
      </c>
      <c r="AZ104" s="262">
        <v>2</v>
      </c>
      <c r="BA104" s="262">
        <f>IF(AZ104=1,G104,0)</f>
        <v>0</v>
      </c>
      <c r="BB104" s="262">
        <f>IF(AZ104=2,G104,0)</f>
        <v>0</v>
      </c>
      <c r="BC104" s="262">
        <f>IF(AZ104=3,G104,0)</f>
        <v>0</v>
      </c>
      <c r="BD104" s="262">
        <f>IF(AZ104=4,G104,0)</f>
        <v>0</v>
      </c>
      <c r="BE104" s="262">
        <f>IF(AZ104=5,G104,0)</f>
        <v>0</v>
      </c>
      <c r="CA104" s="293">
        <v>1</v>
      </c>
      <c r="CB104" s="293">
        <v>7</v>
      </c>
    </row>
    <row r="105" spans="1:80" x14ac:dyDescent="0.2">
      <c r="A105" s="294">
        <v>94</v>
      </c>
      <c r="B105" s="295" t="s">
        <v>1615</v>
      </c>
      <c r="C105" s="296" t="s">
        <v>1616</v>
      </c>
      <c r="D105" s="297" t="s">
        <v>1131</v>
      </c>
      <c r="E105" s="298">
        <v>9</v>
      </c>
      <c r="F105" s="298">
        <v>0</v>
      </c>
      <c r="G105" s="299">
        <f>E105*F105</f>
        <v>0</v>
      </c>
      <c r="H105" s="300">
        <v>0</v>
      </c>
      <c r="I105" s="301">
        <f>E105*H105</f>
        <v>0</v>
      </c>
      <c r="J105" s="300">
        <v>0</v>
      </c>
      <c r="K105" s="301">
        <f>E105*J105</f>
        <v>0</v>
      </c>
      <c r="O105" s="293">
        <v>2</v>
      </c>
      <c r="AA105" s="262">
        <v>1</v>
      </c>
      <c r="AB105" s="262">
        <v>7</v>
      </c>
      <c r="AC105" s="262">
        <v>7</v>
      </c>
      <c r="AZ105" s="262">
        <v>2</v>
      </c>
      <c r="BA105" s="262">
        <f>IF(AZ105=1,G105,0)</f>
        <v>0</v>
      </c>
      <c r="BB105" s="262">
        <f>IF(AZ105=2,G105,0)</f>
        <v>0</v>
      </c>
      <c r="BC105" s="262">
        <f>IF(AZ105=3,G105,0)</f>
        <v>0</v>
      </c>
      <c r="BD105" s="262">
        <f>IF(AZ105=4,G105,0)</f>
        <v>0</v>
      </c>
      <c r="BE105" s="262">
        <f>IF(AZ105=5,G105,0)</f>
        <v>0</v>
      </c>
      <c r="CA105" s="293">
        <v>1</v>
      </c>
      <c r="CB105" s="293">
        <v>7</v>
      </c>
    </row>
    <row r="106" spans="1:80" x14ac:dyDescent="0.2">
      <c r="A106" s="294">
        <v>95</v>
      </c>
      <c r="B106" s="295" t="s">
        <v>1617</v>
      </c>
      <c r="C106" s="296" t="s">
        <v>1618</v>
      </c>
      <c r="D106" s="297" t="s">
        <v>211</v>
      </c>
      <c r="E106" s="298">
        <v>9</v>
      </c>
      <c r="F106" s="298">
        <v>0</v>
      </c>
      <c r="G106" s="299">
        <f>E106*F106</f>
        <v>0</v>
      </c>
      <c r="H106" s="300">
        <v>0</v>
      </c>
      <c r="I106" s="301">
        <f>E106*H106</f>
        <v>0</v>
      </c>
      <c r="J106" s="300">
        <v>0</v>
      </c>
      <c r="K106" s="301">
        <f>E106*J106</f>
        <v>0</v>
      </c>
      <c r="O106" s="293">
        <v>2</v>
      </c>
      <c r="AA106" s="262">
        <v>1</v>
      </c>
      <c r="AB106" s="262">
        <v>7</v>
      </c>
      <c r="AC106" s="262">
        <v>7</v>
      </c>
      <c r="AZ106" s="262">
        <v>2</v>
      </c>
      <c r="BA106" s="262">
        <f>IF(AZ106=1,G106,0)</f>
        <v>0</v>
      </c>
      <c r="BB106" s="262">
        <f>IF(AZ106=2,G106,0)</f>
        <v>0</v>
      </c>
      <c r="BC106" s="262">
        <f>IF(AZ106=3,G106,0)</f>
        <v>0</v>
      </c>
      <c r="BD106" s="262">
        <f>IF(AZ106=4,G106,0)</f>
        <v>0</v>
      </c>
      <c r="BE106" s="262">
        <f>IF(AZ106=5,G106,0)</f>
        <v>0</v>
      </c>
      <c r="CA106" s="293">
        <v>1</v>
      </c>
      <c r="CB106" s="293">
        <v>7</v>
      </c>
    </row>
    <row r="107" spans="1:80" ht="22.5" x14ac:dyDescent="0.2">
      <c r="A107" s="294">
        <v>96</v>
      </c>
      <c r="B107" s="295" t="s">
        <v>1619</v>
      </c>
      <c r="C107" s="296" t="s">
        <v>1620</v>
      </c>
      <c r="D107" s="297" t="s">
        <v>211</v>
      </c>
      <c r="E107" s="298">
        <v>9</v>
      </c>
      <c r="F107" s="298">
        <v>0</v>
      </c>
      <c r="G107" s="299">
        <f>E107*F107</f>
        <v>0</v>
      </c>
      <c r="H107" s="300">
        <v>0</v>
      </c>
      <c r="I107" s="301">
        <f>E107*H107</f>
        <v>0</v>
      </c>
      <c r="J107" s="300">
        <v>0</v>
      </c>
      <c r="K107" s="301">
        <f>E107*J107</f>
        <v>0</v>
      </c>
      <c r="O107" s="293">
        <v>2</v>
      </c>
      <c r="AA107" s="262">
        <v>1</v>
      </c>
      <c r="AB107" s="262">
        <v>7</v>
      </c>
      <c r="AC107" s="262">
        <v>7</v>
      </c>
      <c r="AZ107" s="262">
        <v>2</v>
      </c>
      <c r="BA107" s="262">
        <f>IF(AZ107=1,G107,0)</f>
        <v>0</v>
      </c>
      <c r="BB107" s="262">
        <f>IF(AZ107=2,G107,0)</f>
        <v>0</v>
      </c>
      <c r="BC107" s="262">
        <f>IF(AZ107=3,G107,0)</f>
        <v>0</v>
      </c>
      <c r="BD107" s="262">
        <f>IF(AZ107=4,G107,0)</f>
        <v>0</v>
      </c>
      <c r="BE107" s="262">
        <f>IF(AZ107=5,G107,0)</f>
        <v>0</v>
      </c>
      <c r="CA107" s="293">
        <v>1</v>
      </c>
      <c r="CB107" s="293">
        <v>7</v>
      </c>
    </row>
    <row r="108" spans="1:80" x14ac:dyDescent="0.2">
      <c r="A108" s="294">
        <v>97</v>
      </c>
      <c r="B108" s="295" t="s">
        <v>1621</v>
      </c>
      <c r="C108" s="296" t="s">
        <v>1622</v>
      </c>
      <c r="D108" s="297" t="s">
        <v>211</v>
      </c>
      <c r="E108" s="298">
        <v>9</v>
      </c>
      <c r="F108" s="298">
        <v>0</v>
      </c>
      <c r="G108" s="299">
        <f>E108*F108</f>
        <v>0</v>
      </c>
      <c r="H108" s="300">
        <v>0</v>
      </c>
      <c r="I108" s="301">
        <f>E108*H108</f>
        <v>0</v>
      </c>
      <c r="J108" s="300">
        <v>0</v>
      </c>
      <c r="K108" s="301">
        <f>E108*J108</f>
        <v>0</v>
      </c>
      <c r="O108" s="293">
        <v>2</v>
      </c>
      <c r="AA108" s="262">
        <v>1</v>
      </c>
      <c r="AB108" s="262">
        <v>7</v>
      </c>
      <c r="AC108" s="262">
        <v>7</v>
      </c>
      <c r="AZ108" s="262">
        <v>2</v>
      </c>
      <c r="BA108" s="262">
        <f>IF(AZ108=1,G108,0)</f>
        <v>0</v>
      </c>
      <c r="BB108" s="262">
        <f>IF(AZ108=2,G108,0)</f>
        <v>0</v>
      </c>
      <c r="BC108" s="262">
        <f>IF(AZ108=3,G108,0)</f>
        <v>0</v>
      </c>
      <c r="BD108" s="262">
        <f>IF(AZ108=4,G108,0)</f>
        <v>0</v>
      </c>
      <c r="BE108" s="262">
        <f>IF(AZ108=5,G108,0)</f>
        <v>0</v>
      </c>
      <c r="CA108" s="293">
        <v>1</v>
      </c>
      <c r="CB108" s="293">
        <v>7</v>
      </c>
    </row>
    <row r="109" spans="1:80" x14ac:dyDescent="0.2">
      <c r="A109" s="294">
        <v>98</v>
      </c>
      <c r="B109" s="295" t="s">
        <v>1623</v>
      </c>
      <c r="C109" s="296" t="s">
        <v>1624</v>
      </c>
      <c r="D109" s="297" t="s">
        <v>1131</v>
      </c>
      <c r="E109" s="298">
        <v>8</v>
      </c>
      <c r="F109" s="298">
        <v>0</v>
      </c>
      <c r="G109" s="299">
        <f>E109*F109</f>
        <v>0</v>
      </c>
      <c r="H109" s="300">
        <v>0</v>
      </c>
      <c r="I109" s="301">
        <f>E109*H109</f>
        <v>0</v>
      </c>
      <c r="J109" s="300">
        <v>0</v>
      </c>
      <c r="K109" s="301">
        <f>E109*J109</f>
        <v>0</v>
      </c>
      <c r="O109" s="293">
        <v>2</v>
      </c>
      <c r="AA109" s="262">
        <v>1</v>
      </c>
      <c r="AB109" s="262">
        <v>7</v>
      </c>
      <c r="AC109" s="262">
        <v>7</v>
      </c>
      <c r="AZ109" s="262">
        <v>2</v>
      </c>
      <c r="BA109" s="262">
        <f>IF(AZ109=1,G109,0)</f>
        <v>0</v>
      </c>
      <c r="BB109" s="262">
        <f>IF(AZ109=2,G109,0)</f>
        <v>0</v>
      </c>
      <c r="BC109" s="262">
        <f>IF(AZ109=3,G109,0)</f>
        <v>0</v>
      </c>
      <c r="BD109" s="262">
        <f>IF(AZ109=4,G109,0)</f>
        <v>0</v>
      </c>
      <c r="BE109" s="262">
        <f>IF(AZ109=5,G109,0)</f>
        <v>0</v>
      </c>
      <c r="CA109" s="293">
        <v>1</v>
      </c>
      <c r="CB109" s="293">
        <v>7</v>
      </c>
    </row>
    <row r="110" spans="1:80" x14ac:dyDescent="0.2">
      <c r="A110" s="294">
        <v>99</v>
      </c>
      <c r="B110" s="295" t="s">
        <v>1625</v>
      </c>
      <c r="C110" s="296" t="s">
        <v>1626</v>
      </c>
      <c r="D110" s="297" t="s">
        <v>211</v>
      </c>
      <c r="E110" s="298">
        <v>8</v>
      </c>
      <c r="F110" s="298">
        <v>0</v>
      </c>
      <c r="G110" s="299">
        <f>E110*F110</f>
        <v>0</v>
      </c>
      <c r="H110" s="300">
        <v>0</v>
      </c>
      <c r="I110" s="301">
        <f>E110*H110</f>
        <v>0</v>
      </c>
      <c r="J110" s="300">
        <v>0</v>
      </c>
      <c r="K110" s="301">
        <f>E110*J110</f>
        <v>0</v>
      </c>
      <c r="O110" s="293">
        <v>2</v>
      </c>
      <c r="AA110" s="262">
        <v>1</v>
      </c>
      <c r="AB110" s="262">
        <v>7</v>
      </c>
      <c r="AC110" s="262">
        <v>7</v>
      </c>
      <c r="AZ110" s="262">
        <v>2</v>
      </c>
      <c r="BA110" s="262">
        <f>IF(AZ110=1,G110,0)</f>
        <v>0</v>
      </c>
      <c r="BB110" s="262">
        <f>IF(AZ110=2,G110,0)</f>
        <v>0</v>
      </c>
      <c r="BC110" s="262">
        <f>IF(AZ110=3,G110,0)</f>
        <v>0</v>
      </c>
      <c r="BD110" s="262">
        <f>IF(AZ110=4,G110,0)</f>
        <v>0</v>
      </c>
      <c r="BE110" s="262">
        <f>IF(AZ110=5,G110,0)</f>
        <v>0</v>
      </c>
      <c r="CA110" s="293">
        <v>1</v>
      </c>
      <c r="CB110" s="293">
        <v>7</v>
      </c>
    </row>
    <row r="111" spans="1:80" x14ac:dyDescent="0.2">
      <c r="A111" s="294">
        <v>100</v>
      </c>
      <c r="B111" s="295" t="s">
        <v>1627</v>
      </c>
      <c r="C111" s="296" t="s">
        <v>1628</v>
      </c>
      <c r="D111" s="297" t="s">
        <v>211</v>
      </c>
      <c r="E111" s="298">
        <v>8</v>
      </c>
      <c r="F111" s="298">
        <v>0</v>
      </c>
      <c r="G111" s="299">
        <f>E111*F111</f>
        <v>0</v>
      </c>
      <c r="H111" s="300">
        <v>0</v>
      </c>
      <c r="I111" s="301">
        <f>E111*H111</f>
        <v>0</v>
      </c>
      <c r="J111" s="300">
        <v>0</v>
      </c>
      <c r="K111" s="301">
        <f>E111*J111</f>
        <v>0</v>
      </c>
      <c r="O111" s="293">
        <v>2</v>
      </c>
      <c r="AA111" s="262">
        <v>1</v>
      </c>
      <c r="AB111" s="262">
        <v>7</v>
      </c>
      <c r="AC111" s="262">
        <v>7</v>
      </c>
      <c r="AZ111" s="262">
        <v>2</v>
      </c>
      <c r="BA111" s="262">
        <f>IF(AZ111=1,G111,0)</f>
        <v>0</v>
      </c>
      <c r="BB111" s="262">
        <f>IF(AZ111=2,G111,0)</f>
        <v>0</v>
      </c>
      <c r="BC111" s="262">
        <f>IF(AZ111=3,G111,0)</f>
        <v>0</v>
      </c>
      <c r="BD111" s="262">
        <f>IF(AZ111=4,G111,0)</f>
        <v>0</v>
      </c>
      <c r="BE111" s="262">
        <f>IF(AZ111=5,G111,0)</f>
        <v>0</v>
      </c>
      <c r="CA111" s="293">
        <v>1</v>
      </c>
      <c r="CB111" s="293">
        <v>7</v>
      </c>
    </row>
    <row r="112" spans="1:80" x14ac:dyDescent="0.2">
      <c r="A112" s="294">
        <v>101</v>
      </c>
      <c r="B112" s="295" t="s">
        <v>1629</v>
      </c>
      <c r="C112" s="296" t="s">
        <v>1630</v>
      </c>
      <c r="D112" s="297" t="s">
        <v>211</v>
      </c>
      <c r="E112" s="298">
        <v>8</v>
      </c>
      <c r="F112" s="298">
        <v>0</v>
      </c>
      <c r="G112" s="299">
        <f>E112*F112</f>
        <v>0</v>
      </c>
      <c r="H112" s="300">
        <v>0</v>
      </c>
      <c r="I112" s="301">
        <f>E112*H112</f>
        <v>0</v>
      </c>
      <c r="J112" s="300">
        <v>0</v>
      </c>
      <c r="K112" s="301">
        <f>E112*J112</f>
        <v>0</v>
      </c>
      <c r="O112" s="293">
        <v>2</v>
      </c>
      <c r="AA112" s="262">
        <v>1</v>
      </c>
      <c r="AB112" s="262">
        <v>7</v>
      </c>
      <c r="AC112" s="262">
        <v>7</v>
      </c>
      <c r="AZ112" s="262">
        <v>2</v>
      </c>
      <c r="BA112" s="262">
        <f>IF(AZ112=1,G112,0)</f>
        <v>0</v>
      </c>
      <c r="BB112" s="262">
        <f>IF(AZ112=2,G112,0)</f>
        <v>0</v>
      </c>
      <c r="BC112" s="262">
        <f>IF(AZ112=3,G112,0)</f>
        <v>0</v>
      </c>
      <c r="BD112" s="262">
        <f>IF(AZ112=4,G112,0)</f>
        <v>0</v>
      </c>
      <c r="BE112" s="262">
        <f>IF(AZ112=5,G112,0)</f>
        <v>0</v>
      </c>
      <c r="CA112" s="293">
        <v>1</v>
      </c>
      <c r="CB112" s="293">
        <v>7</v>
      </c>
    </row>
    <row r="113" spans="1:80" ht="22.5" x14ac:dyDescent="0.2">
      <c r="A113" s="294">
        <v>102</v>
      </c>
      <c r="B113" s="295" t="s">
        <v>1631</v>
      </c>
      <c r="C113" s="296" t="s">
        <v>1632</v>
      </c>
      <c r="D113" s="297" t="s">
        <v>211</v>
      </c>
      <c r="E113" s="298">
        <v>8</v>
      </c>
      <c r="F113" s="298">
        <v>0</v>
      </c>
      <c r="G113" s="299">
        <f>E113*F113</f>
        <v>0</v>
      </c>
      <c r="H113" s="300">
        <v>0</v>
      </c>
      <c r="I113" s="301">
        <f>E113*H113</f>
        <v>0</v>
      </c>
      <c r="J113" s="300">
        <v>0</v>
      </c>
      <c r="K113" s="301">
        <f>E113*J113</f>
        <v>0</v>
      </c>
      <c r="O113" s="293">
        <v>2</v>
      </c>
      <c r="AA113" s="262">
        <v>1</v>
      </c>
      <c r="AB113" s="262">
        <v>7</v>
      </c>
      <c r="AC113" s="262">
        <v>7</v>
      </c>
      <c r="AZ113" s="262">
        <v>2</v>
      </c>
      <c r="BA113" s="262">
        <f>IF(AZ113=1,G113,0)</f>
        <v>0</v>
      </c>
      <c r="BB113" s="262">
        <f>IF(AZ113=2,G113,0)</f>
        <v>0</v>
      </c>
      <c r="BC113" s="262">
        <f>IF(AZ113=3,G113,0)</f>
        <v>0</v>
      </c>
      <c r="BD113" s="262">
        <f>IF(AZ113=4,G113,0)</f>
        <v>0</v>
      </c>
      <c r="BE113" s="262">
        <f>IF(AZ113=5,G113,0)</f>
        <v>0</v>
      </c>
      <c r="CA113" s="293">
        <v>1</v>
      </c>
      <c r="CB113" s="293">
        <v>7</v>
      </c>
    </row>
    <row r="114" spans="1:80" x14ac:dyDescent="0.2">
      <c r="A114" s="294">
        <v>103</v>
      </c>
      <c r="B114" s="295" t="s">
        <v>1633</v>
      </c>
      <c r="C114" s="296" t="s">
        <v>1634</v>
      </c>
      <c r="D114" s="297" t="s">
        <v>1131</v>
      </c>
      <c r="E114" s="298">
        <v>1</v>
      </c>
      <c r="F114" s="298">
        <v>0</v>
      </c>
      <c r="G114" s="299">
        <f>E114*F114</f>
        <v>0</v>
      </c>
      <c r="H114" s="300">
        <v>0</v>
      </c>
      <c r="I114" s="301">
        <f>E114*H114</f>
        <v>0</v>
      </c>
      <c r="J114" s="300">
        <v>0</v>
      </c>
      <c r="K114" s="301">
        <f>E114*J114</f>
        <v>0</v>
      </c>
      <c r="O114" s="293">
        <v>2</v>
      </c>
      <c r="AA114" s="262">
        <v>1</v>
      </c>
      <c r="AB114" s="262">
        <v>7</v>
      </c>
      <c r="AC114" s="262">
        <v>7</v>
      </c>
      <c r="AZ114" s="262">
        <v>2</v>
      </c>
      <c r="BA114" s="262">
        <f>IF(AZ114=1,G114,0)</f>
        <v>0</v>
      </c>
      <c r="BB114" s="262">
        <f>IF(AZ114=2,G114,0)</f>
        <v>0</v>
      </c>
      <c r="BC114" s="262">
        <f>IF(AZ114=3,G114,0)</f>
        <v>0</v>
      </c>
      <c r="BD114" s="262">
        <f>IF(AZ114=4,G114,0)</f>
        <v>0</v>
      </c>
      <c r="BE114" s="262">
        <f>IF(AZ114=5,G114,0)</f>
        <v>0</v>
      </c>
      <c r="CA114" s="293">
        <v>1</v>
      </c>
      <c r="CB114" s="293">
        <v>7</v>
      </c>
    </row>
    <row r="115" spans="1:80" ht="22.5" x14ac:dyDescent="0.2">
      <c r="A115" s="294">
        <v>104</v>
      </c>
      <c r="B115" s="295" t="s">
        <v>1635</v>
      </c>
      <c r="C115" s="296" t="s">
        <v>1636</v>
      </c>
      <c r="D115" s="297" t="s">
        <v>211</v>
      </c>
      <c r="E115" s="298">
        <v>1</v>
      </c>
      <c r="F115" s="298">
        <v>0</v>
      </c>
      <c r="G115" s="299">
        <f>E115*F115</f>
        <v>0</v>
      </c>
      <c r="H115" s="300">
        <v>0</v>
      </c>
      <c r="I115" s="301">
        <f>E115*H115</f>
        <v>0</v>
      </c>
      <c r="J115" s="300">
        <v>0</v>
      </c>
      <c r="K115" s="301">
        <f>E115*J115</f>
        <v>0</v>
      </c>
      <c r="O115" s="293">
        <v>2</v>
      </c>
      <c r="AA115" s="262">
        <v>1</v>
      </c>
      <c r="AB115" s="262">
        <v>7</v>
      </c>
      <c r="AC115" s="262">
        <v>7</v>
      </c>
      <c r="AZ115" s="262">
        <v>2</v>
      </c>
      <c r="BA115" s="262">
        <f>IF(AZ115=1,G115,0)</f>
        <v>0</v>
      </c>
      <c r="BB115" s="262">
        <f>IF(AZ115=2,G115,0)</f>
        <v>0</v>
      </c>
      <c r="BC115" s="262">
        <f>IF(AZ115=3,G115,0)</f>
        <v>0</v>
      </c>
      <c r="BD115" s="262">
        <f>IF(AZ115=4,G115,0)</f>
        <v>0</v>
      </c>
      <c r="BE115" s="262">
        <f>IF(AZ115=5,G115,0)</f>
        <v>0</v>
      </c>
      <c r="CA115" s="293">
        <v>1</v>
      </c>
      <c r="CB115" s="293">
        <v>7</v>
      </c>
    </row>
    <row r="116" spans="1:80" x14ac:dyDescent="0.2">
      <c r="A116" s="294">
        <v>105</v>
      </c>
      <c r="B116" s="295" t="s">
        <v>1629</v>
      </c>
      <c r="C116" s="296" t="s">
        <v>1630</v>
      </c>
      <c r="D116" s="297" t="s">
        <v>211</v>
      </c>
      <c r="E116" s="298">
        <v>1</v>
      </c>
      <c r="F116" s="298">
        <v>0</v>
      </c>
      <c r="G116" s="299">
        <f>E116*F116</f>
        <v>0</v>
      </c>
      <c r="H116" s="300">
        <v>0</v>
      </c>
      <c r="I116" s="301">
        <f>E116*H116</f>
        <v>0</v>
      </c>
      <c r="J116" s="300">
        <v>0</v>
      </c>
      <c r="K116" s="301">
        <f>E116*J116</f>
        <v>0</v>
      </c>
      <c r="O116" s="293">
        <v>2</v>
      </c>
      <c r="AA116" s="262">
        <v>1</v>
      </c>
      <c r="AB116" s="262">
        <v>7</v>
      </c>
      <c r="AC116" s="262">
        <v>7</v>
      </c>
      <c r="AZ116" s="262">
        <v>2</v>
      </c>
      <c r="BA116" s="262">
        <f>IF(AZ116=1,G116,0)</f>
        <v>0</v>
      </c>
      <c r="BB116" s="262">
        <f>IF(AZ116=2,G116,0)</f>
        <v>0</v>
      </c>
      <c r="BC116" s="262">
        <f>IF(AZ116=3,G116,0)</f>
        <v>0</v>
      </c>
      <c r="BD116" s="262">
        <f>IF(AZ116=4,G116,0)</f>
        <v>0</v>
      </c>
      <c r="BE116" s="262">
        <f>IF(AZ116=5,G116,0)</f>
        <v>0</v>
      </c>
      <c r="CA116" s="293">
        <v>1</v>
      </c>
      <c r="CB116" s="293">
        <v>7</v>
      </c>
    </row>
    <row r="117" spans="1:80" ht="22.5" x14ac:dyDescent="0.2">
      <c r="A117" s="294">
        <v>106</v>
      </c>
      <c r="B117" s="295" t="s">
        <v>1631</v>
      </c>
      <c r="C117" s="296" t="s">
        <v>1632</v>
      </c>
      <c r="D117" s="297" t="s">
        <v>211</v>
      </c>
      <c r="E117" s="298">
        <v>1</v>
      </c>
      <c r="F117" s="298">
        <v>0</v>
      </c>
      <c r="G117" s="299">
        <f>E117*F117</f>
        <v>0</v>
      </c>
      <c r="H117" s="300">
        <v>0</v>
      </c>
      <c r="I117" s="301">
        <f>E117*H117</f>
        <v>0</v>
      </c>
      <c r="J117" s="300">
        <v>0</v>
      </c>
      <c r="K117" s="301">
        <f>E117*J117</f>
        <v>0</v>
      </c>
      <c r="O117" s="293">
        <v>2</v>
      </c>
      <c r="AA117" s="262">
        <v>1</v>
      </c>
      <c r="AB117" s="262">
        <v>7</v>
      </c>
      <c r="AC117" s="262">
        <v>7</v>
      </c>
      <c r="AZ117" s="262">
        <v>2</v>
      </c>
      <c r="BA117" s="262">
        <f>IF(AZ117=1,G117,0)</f>
        <v>0</v>
      </c>
      <c r="BB117" s="262">
        <f>IF(AZ117=2,G117,0)</f>
        <v>0</v>
      </c>
      <c r="BC117" s="262">
        <f>IF(AZ117=3,G117,0)</f>
        <v>0</v>
      </c>
      <c r="BD117" s="262">
        <f>IF(AZ117=4,G117,0)</f>
        <v>0</v>
      </c>
      <c r="BE117" s="262">
        <f>IF(AZ117=5,G117,0)</f>
        <v>0</v>
      </c>
      <c r="CA117" s="293">
        <v>1</v>
      </c>
      <c r="CB117" s="293">
        <v>7</v>
      </c>
    </row>
    <row r="118" spans="1:80" ht="22.5" x14ac:dyDescent="0.2">
      <c r="A118" s="294">
        <v>107</v>
      </c>
      <c r="B118" s="295" t="s">
        <v>1637</v>
      </c>
      <c r="C118" s="296" t="s">
        <v>1638</v>
      </c>
      <c r="D118" s="297" t="s">
        <v>1131</v>
      </c>
      <c r="E118" s="298">
        <v>42</v>
      </c>
      <c r="F118" s="298">
        <v>0</v>
      </c>
      <c r="G118" s="299">
        <f>E118*F118</f>
        <v>0</v>
      </c>
      <c r="H118" s="300">
        <v>0</v>
      </c>
      <c r="I118" s="301">
        <f>E118*H118</f>
        <v>0</v>
      </c>
      <c r="J118" s="300">
        <v>0</v>
      </c>
      <c r="K118" s="301">
        <f>E118*J118</f>
        <v>0</v>
      </c>
      <c r="O118" s="293">
        <v>2</v>
      </c>
      <c r="AA118" s="262">
        <v>1</v>
      </c>
      <c r="AB118" s="262">
        <v>7</v>
      </c>
      <c r="AC118" s="262">
        <v>7</v>
      </c>
      <c r="AZ118" s="262">
        <v>2</v>
      </c>
      <c r="BA118" s="262">
        <f>IF(AZ118=1,G118,0)</f>
        <v>0</v>
      </c>
      <c r="BB118" s="262">
        <f>IF(AZ118=2,G118,0)</f>
        <v>0</v>
      </c>
      <c r="BC118" s="262">
        <f>IF(AZ118=3,G118,0)</f>
        <v>0</v>
      </c>
      <c r="BD118" s="262">
        <f>IF(AZ118=4,G118,0)</f>
        <v>0</v>
      </c>
      <c r="BE118" s="262">
        <f>IF(AZ118=5,G118,0)</f>
        <v>0</v>
      </c>
      <c r="CA118" s="293">
        <v>1</v>
      </c>
      <c r="CB118" s="293">
        <v>7</v>
      </c>
    </row>
    <row r="119" spans="1:80" x14ac:dyDescent="0.2">
      <c r="A119" s="294">
        <v>108</v>
      </c>
      <c r="B119" s="295" t="s">
        <v>1639</v>
      </c>
      <c r="C119" s="296" t="s">
        <v>1640</v>
      </c>
      <c r="D119" s="297" t="s">
        <v>211</v>
      </c>
      <c r="E119" s="298">
        <v>18</v>
      </c>
      <c r="F119" s="298">
        <v>0</v>
      </c>
      <c r="G119" s="299">
        <f>E119*F119</f>
        <v>0</v>
      </c>
      <c r="H119" s="300">
        <v>0</v>
      </c>
      <c r="I119" s="301">
        <f>E119*H119</f>
        <v>0</v>
      </c>
      <c r="J119" s="300">
        <v>0</v>
      </c>
      <c r="K119" s="301">
        <f>E119*J119</f>
        <v>0</v>
      </c>
      <c r="O119" s="293">
        <v>2</v>
      </c>
      <c r="AA119" s="262">
        <v>1</v>
      </c>
      <c r="AB119" s="262">
        <v>7</v>
      </c>
      <c r="AC119" s="262">
        <v>7</v>
      </c>
      <c r="AZ119" s="262">
        <v>2</v>
      </c>
      <c r="BA119" s="262">
        <f>IF(AZ119=1,G119,0)</f>
        <v>0</v>
      </c>
      <c r="BB119" s="262">
        <f>IF(AZ119=2,G119,0)</f>
        <v>0</v>
      </c>
      <c r="BC119" s="262">
        <f>IF(AZ119=3,G119,0)</f>
        <v>0</v>
      </c>
      <c r="BD119" s="262">
        <f>IF(AZ119=4,G119,0)</f>
        <v>0</v>
      </c>
      <c r="BE119" s="262">
        <f>IF(AZ119=5,G119,0)</f>
        <v>0</v>
      </c>
      <c r="CA119" s="293">
        <v>1</v>
      </c>
      <c r="CB119" s="293">
        <v>7</v>
      </c>
    </row>
    <row r="120" spans="1:80" ht="22.5" x14ac:dyDescent="0.2">
      <c r="A120" s="294">
        <v>109</v>
      </c>
      <c r="B120" s="295" t="s">
        <v>1641</v>
      </c>
      <c r="C120" s="296" t="s">
        <v>1642</v>
      </c>
      <c r="D120" s="297" t="s">
        <v>139</v>
      </c>
      <c r="E120" s="298">
        <v>1.024</v>
      </c>
      <c r="F120" s="298">
        <v>0</v>
      </c>
      <c r="G120" s="299">
        <f>E120*F120</f>
        <v>0</v>
      </c>
      <c r="H120" s="300">
        <v>0</v>
      </c>
      <c r="I120" s="301">
        <f>E120*H120</f>
        <v>0</v>
      </c>
      <c r="J120" s="300">
        <v>0</v>
      </c>
      <c r="K120" s="301">
        <f>E120*J120</f>
        <v>0</v>
      </c>
      <c r="O120" s="293">
        <v>2</v>
      </c>
      <c r="AA120" s="262">
        <v>1</v>
      </c>
      <c r="AB120" s="262">
        <v>7</v>
      </c>
      <c r="AC120" s="262">
        <v>7</v>
      </c>
      <c r="AZ120" s="262">
        <v>2</v>
      </c>
      <c r="BA120" s="262">
        <f>IF(AZ120=1,G120,0)</f>
        <v>0</v>
      </c>
      <c r="BB120" s="262">
        <f>IF(AZ120=2,G120,0)</f>
        <v>0</v>
      </c>
      <c r="BC120" s="262">
        <f>IF(AZ120=3,G120,0)</f>
        <v>0</v>
      </c>
      <c r="BD120" s="262">
        <f>IF(AZ120=4,G120,0)</f>
        <v>0</v>
      </c>
      <c r="BE120" s="262">
        <f>IF(AZ120=5,G120,0)</f>
        <v>0</v>
      </c>
      <c r="CA120" s="293">
        <v>1</v>
      </c>
      <c r="CB120" s="293">
        <v>7</v>
      </c>
    </row>
    <row r="121" spans="1:80" x14ac:dyDescent="0.2">
      <c r="A121" s="313"/>
      <c r="B121" s="314" t="s">
        <v>94</v>
      </c>
      <c r="C121" s="315" t="s">
        <v>1583</v>
      </c>
      <c r="D121" s="316"/>
      <c r="E121" s="317"/>
      <c r="F121" s="318"/>
      <c r="G121" s="319">
        <f>SUM(G85:G120)</f>
        <v>0</v>
      </c>
      <c r="H121" s="320"/>
      <c r="I121" s="321">
        <f>SUM(I85:I120)</f>
        <v>0</v>
      </c>
      <c r="J121" s="320"/>
      <c r="K121" s="321">
        <f>SUM(K85:K120)</f>
        <v>0</v>
      </c>
      <c r="O121" s="293">
        <v>4</v>
      </c>
      <c r="BA121" s="322">
        <f>SUM(BA85:BA120)</f>
        <v>0</v>
      </c>
      <c r="BB121" s="322">
        <f>SUM(BB85:BB120)</f>
        <v>0</v>
      </c>
      <c r="BC121" s="322">
        <f>SUM(BC85:BC120)</f>
        <v>0</v>
      </c>
      <c r="BD121" s="322">
        <f>SUM(BD85:BD120)</f>
        <v>0</v>
      </c>
      <c r="BE121" s="322">
        <f>SUM(BE85:BE120)</f>
        <v>0</v>
      </c>
    </row>
    <row r="122" spans="1:80" x14ac:dyDescent="0.2">
      <c r="A122" s="283" t="s">
        <v>90</v>
      </c>
      <c r="B122" s="284" t="s">
        <v>1643</v>
      </c>
      <c r="C122" s="285" t="s">
        <v>1644</v>
      </c>
      <c r="D122" s="286"/>
      <c r="E122" s="287"/>
      <c r="F122" s="287"/>
      <c r="G122" s="288"/>
      <c r="H122" s="289"/>
      <c r="I122" s="290"/>
      <c r="J122" s="291"/>
      <c r="K122" s="292"/>
      <c r="O122" s="293">
        <v>1</v>
      </c>
    </row>
    <row r="123" spans="1:80" x14ac:dyDescent="0.2">
      <c r="A123" s="294">
        <v>110</v>
      </c>
      <c r="B123" s="295" t="s">
        <v>1646</v>
      </c>
      <c r="C123" s="296" t="s">
        <v>1647</v>
      </c>
      <c r="D123" s="297" t="s">
        <v>1648</v>
      </c>
      <c r="E123" s="298">
        <v>100</v>
      </c>
      <c r="F123" s="298">
        <v>0</v>
      </c>
      <c r="G123" s="299">
        <f>E123*F123</f>
        <v>0</v>
      </c>
      <c r="H123" s="300">
        <v>0</v>
      </c>
      <c r="I123" s="301">
        <f>E123*H123</f>
        <v>0</v>
      </c>
      <c r="J123" s="300"/>
      <c r="K123" s="301">
        <f>E123*J123</f>
        <v>0</v>
      </c>
      <c r="O123" s="293">
        <v>2</v>
      </c>
      <c r="AA123" s="262">
        <v>12</v>
      </c>
      <c r="AB123" s="262">
        <v>0</v>
      </c>
      <c r="AC123" s="262">
        <v>110</v>
      </c>
      <c r="AZ123" s="262">
        <v>2</v>
      </c>
      <c r="BA123" s="262">
        <f>IF(AZ123=1,G123,0)</f>
        <v>0</v>
      </c>
      <c r="BB123" s="262">
        <f>IF(AZ123=2,G123,0)</f>
        <v>0</v>
      </c>
      <c r="BC123" s="262">
        <f>IF(AZ123=3,G123,0)</f>
        <v>0</v>
      </c>
      <c r="BD123" s="262">
        <f>IF(AZ123=4,G123,0)</f>
        <v>0</v>
      </c>
      <c r="BE123" s="262">
        <f>IF(AZ123=5,G123,0)</f>
        <v>0</v>
      </c>
      <c r="CA123" s="293">
        <v>12</v>
      </c>
      <c r="CB123" s="293">
        <v>0</v>
      </c>
    </row>
    <row r="124" spans="1:80" x14ac:dyDescent="0.2">
      <c r="A124" s="294">
        <v>111</v>
      </c>
      <c r="B124" s="295" t="s">
        <v>1649</v>
      </c>
      <c r="C124" s="296" t="s">
        <v>1650</v>
      </c>
      <c r="D124" s="297" t="s">
        <v>110</v>
      </c>
      <c r="E124" s="298">
        <v>42</v>
      </c>
      <c r="F124" s="298">
        <v>0</v>
      </c>
      <c r="G124" s="299">
        <f>E124*F124</f>
        <v>0</v>
      </c>
      <c r="H124" s="300">
        <v>0</v>
      </c>
      <c r="I124" s="301">
        <f>E124*H124</f>
        <v>0</v>
      </c>
      <c r="J124" s="300"/>
      <c r="K124" s="301">
        <f>E124*J124</f>
        <v>0</v>
      </c>
      <c r="O124" s="293">
        <v>2</v>
      </c>
      <c r="AA124" s="262">
        <v>12</v>
      </c>
      <c r="AB124" s="262">
        <v>0</v>
      </c>
      <c r="AC124" s="262">
        <v>111</v>
      </c>
      <c r="AZ124" s="262">
        <v>2</v>
      </c>
      <c r="BA124" s="262">
        <f>IF(AZ124=1,G124,0)</f>
        <v>0</v>
      </c>
      <c r="BB124" s="262">
        <f>IF(AZ124=2,G124,0)</f>
        <v>0</v>
      </c>
      <c r="BC124" s="262">
        <f>IF(AZ124=3,G124,0)</f>
        <v>0</v>
      </c>
      <c r="BD124" s="262">
        <f>IF(AZ124=4,G124,0)</f>
        <v>0</v>
      </c>
      <c r="BE124" s="262">
        <f>IF(AZ124=5,G124,0)</f>
        <v>0</v>
      </c>
      <c r="CA124" s="293">
        <v>12</v>
      </c>
      <c r="CB124" s="293">
        <v>0</v>
      </c>
    </row>
    <row r="125" spans="1:80" x14ac:dyDescent="0.2">
      <c r="A125" s="294">
        <v>112</v>
      </c>
      <c r="B125" s="295" t="s">
        <v>1651</v>
      </c>
      <c r="C125" s="296" t="s">
        <v>1652</v>
      </c>
      <c r="D125" s="297" t="s">
        <v>110</v>
      </c>
      <c r="E125" s="298">
        <v>31</v>
      </c>
      <c r="F125" s="298">
        <v>0</v>
      </c>
      <c r="G125" s="299">
        <f>E125*F125</f>
        <v>0</v>
      </c>
      <c r="H125" s="300">
        <v>0</v>
      </c>
      <c r="I125" s="301">
        <f>E125*H125</f>
        <v>0</v>
      </c>
      <c r="J125" s="300"/>
      <c r="K125" s="301">
        <f>E125*J125</f>
        <v>0</v>
      </c>
      <c r="O125" s="293">
        <v>2</v>
      </c>
      <c r="AA125" s="262">
        <v>12</v>
      </c>
      <c r="AB125" s="262">
        <v>0</v>
      </c>
      <c r="AC125" s="262">
        <v>112</v>
      </c>
      <c r="AZ125" s="262">
        <v>2</v>
      </c>
      <c r="BA125" s="262">
        <f>IF(AZ125=1,G125,0)</f>
        <v>0</v>
      </c>
      <c r="BB125" s="262">
        <f>IF(AZ125=2,G125,0)</f>
        <v>0</v>
      </c>
      <c r="BC125" s="262">
        <f>IF(AZ125=3,G125,0)</f>
        <v>0</v>
      </c>
      <c r="BD125" s="262">
        <f>IF(AZ125=4,G125,0)</f>
        <v>0</v>
      </c>
      <c r="BE125" s="262">
        <f>IF(AZ125=5,G125,0)</f>
        <v>0</v>
      </c>
      <c r="CA125" s="293">
        <v>12</v>
      </c>
      <c r="CB125" s="293">
        <v>0</v>
      </c>
    </row>
    <row r="126" spans="1:80" x14ac:dyDescent="0.2">
      <c r="A126" s="313"/>
      <c r="B126" s="314" t="s">
        <v>94</v>
      </c>
      <c r="C126" s="315" t="s">
        <v>1645</v>
      </c>
      <c r="D126" s="316"/>
      <c r="E126" s="317"/>
      <c r="F126" s="318"/>
      <c r="G126" s="319">
        <f>SUM(G122:G125)</f>
        <v>0</v>
      </c>
      <c r="H126" s="320"/>
      <c r="I126" s="321">
        <f>SUM(I122:I125)</f>
        <v>0</v>
      </c>
      <c r="J126" s="320"/>
      <c r="K126" s="321">
        <f>SUM(K122:K125)</f>
        <v>0</v>
      </c>
      <c r="O126" s="293">
        <v>4</v>
      </c>
      <c r="BA126" s="322">
        <f>SUM(BA122:BA125)</f>
        <v>0</v>
      </c>
      <c r="BB126" s="322">
        <f>SUM(BB122:BB125)</f>
        <v>0</v>
      </c>
      <c r="BC126" s="322">
        <f>SUM(BC122:BC125)</f>
        <v>0</v>
      </c>
      <c r="BD126" s="322">
        <f>SUM(BD122:BD125)</f>
        <v>0</v>
      </c>
      <c r="BE126" s="322">
        <f>SUM(BE122:BE125)</f>
        <v>0</v>
      </c>
    </row>
    <row r="127" spans="1:80" x14ac:dyDescent="0.2">
      <c r="E127" s="262"/>
    </row>
    <row r="128" spans="1:80" x14ac:dyDescent="0.2">
      <c r="E128" s="262"/>
    </row>
    <row r="129" spans="5:5" x14ac:dyDescent="0.2">
      <c r="E129" s="262"/>
    </row>
    <row r="130" spans="5:5" x14ac:dyDescent="0.2">
      <c r="E130" s="262"/>
    </row>
    <row r="131" spans="5:5" x14ac:dyDescent="0.2">
      <c r="E131" s="262"/>
    </row>
    <row r="132" spans="5:5" x14ac:dyDescent="0.2">
      <c r="E132" s="262"/>
    </row>
    <row r="133" spans="5:5" x14ac:dyDescent="0.2">
      <c r="E133" s="262"/>
    </row>
    <row r="134" spans="5:5" x14ac:dyDescent="0.2">
      <c r="E134" s="262"/>
    </row>
    <row r="135" spans="5:5" x14ac:dyDescent="0.2">
      <c r="E135" s="262"/>
    </row>
    <row r="136" spans="5:5" x14ac:dyDescent="0.2">
      <c r="E136" s="262"/>
    </row>
    <row r="137" spans="5:5" x14ac:dyDescent="0.2">
      <c r="E137" s="262"/>
    </row>
    <row r="138" spans="5:5" x14ac:dyDescent="0.2">
      <c r="E138" s="262"/>
    </row>
    <row r="139" spans="5:5" x14ac:dyDescent="0.2">
      <c r="E139" s="262"/>
    </row>
    <row r="140" spans="5:5" x14ac:dyDescent="0.2">
      <c r="E140" s="262"/>
    </row>
    <row r="141" spans="5:5" x14ac:dyDescent="0.2">
      <c r="E141" s="262"/>
    </row>
    <row r="142" spans="5:5" x14ac:dyDescent="0.2">
      <c r="E142" s="262"/>
    </row>
    <row r="143" spans="5:5" x14ac:dyDescent="0.2">
      <c r="E143" s="262"/>
    </row>
    <row r="144" spans="5:5" x14ac:dyDescent="0.2">
      <c r="E144" s="262"/>
    </row>
    <row r="145" spans="1:7" x14ac:dyDescent="0.2">
      <c r="E145" s="262"/>
    </row>
    <row r="146" spans="1:7" x14ac:dyDescent="0.2">
      <c r="E146" s="262"/>
    </row>
    <row r="147" spans="1:7" x14ac:dyDescent="0.2">
      <c r="E147" s="262"/>
    </row>
    <row r="148" spans="1:7" x14ac:dyDescent="0.2">
      <c r="E148" s="262"/>
    </row>
    <row r="149" spans="1:7" x14ac:dyDescent="0.2">
      <c r="E149" s="262"/>
    </row>
    <row r="150" spans="1:7" x14ac:dyDescent="0.2">
      <c r="A150" s="312"/>
      <c r="B150" s="312"/>
      <c r="C150" s="312"/>
      <c r="D150" s="312"/>
      <c r="E150" s="312"/>
      <c r="F150" s="312"/>
      <c r="G150" s="312"/>
    </row>
    <row r="151" spans="1:7" x14ac:dyDescent="0.2">
      <c r="A151" s="312"/>
      <c r="B151" s="312"/>
      <c r="C151" s="312"/>
      <c r="D151" s="312"/>
      <c r="E151" s="312"/>
      <c r="F151" s="312"/>
      <c r="G151" s="312"/>
    </row>
    <row r="152" spans="1:7" x14ac:dyDescent="0.2">
      <c r="A152" s="312"/>
      <c r="B152" s="312"/>
      <c r="C152" s="312"/>
      <c r="D152" s="312"/>
      <c r="E152" s="312"/>
      <c r="F152" s="312"/>
      <c r="G152" s="312"/>
    </row>
    <row r="153" spans="1:7" x14ac:dyDescent="0.2">
      <c r="A153" s="312"/>
      <c r="B153" s="312"/>
      <c r="C153" s="312"/>
      <c r="D153" s="312"/>
      <c r="E153" s="312"/>
      <c r="F153" s="312"/>
      <c r="G153" s="312"/>
    </row>
    <row r="154" spans="1:7" x14ac:dyDescent="0.2">
      <c r="E154" s="262"/>
    </row>
    <row r="155" spans="1:7" x14ac:dyDescent="0.2">
      <c r="E155" s="262"/>
    </row>
    <row r="156" spans="1:7" x14ac:dyDescent="0.2">
      <c r="E156" s="262"/>
    </row>
    <row r="157" spans="1:7" x14ac:dyDescent="0.2">
      <c r="E157" s="262"/>
    </row>
    <row r="158" spans="1:7" x14ac:dyDescent="0.2">
      <c r="E158" s="262"/>
    </row>
    <row r="159" spans="1:7" x14ac:dyDescent="0.2">
      <c r="E159" s="262"/>
    </row>
    <row r="160" spans="1:7" x14ac:dyDescent="0.2">
      <c r="E160" s="262"/>
    </row>
    <row r="161" spans="5:5" x14ac:dyDescent="0.2">
      <c r="E161" s="262"/>
    </row>
    <row r="162" spans="5:5" x14ac:dyDescent="0.2">
      <c r="E162" s="262"/>
    </row>
    <row r="163" spans="5:5" x14ac:dyDescent="0.2">
      <c r="E163" s="262"/>
    </row>
    <row r="164" spans="5:5" x14ac:dyDescent="0.2">
      <c r="E164" s="262"/>
    </row>
    <row r="165" spans="5:5" x14ac:dyDescent="0.2">
      <c r="E165" s="262"/>
    </row>
    <row r="166" spans="5:5" x14ac:dyDescent="0.2">
      <c r="E166" s="262"/>
    </row>
    <row r="167" spans="5:5" x14ac:dyDescent="0.2">
      <c r="E167" s="262"/>
    </row>
    <row r="168" spans="5:5" x14ac:dyDescent="0.2">
      <c r="E168" s="262"/>
    </row>
    <row r="169" spans="5:5" x14ac:dyDescent="0.2">
      <c r="E169" s="262"/>
    </row>
    <row r="170" spans="5:5" x14ac:dyDescent="0.2">
      <c r="E170" s="262"/>
    </row>
    <row r="171" spans="5:5" x14ac:dyDescent="0.2">
      <c r="E171" s="262"/>
    </row>
    <row r="172" spans="5:5" x14ac:dyDescent="0.2">
      <c r="E172" s="262"/>
    </row>
    <row r="173" spans="5:5" x14ac:dyDescent="0.2">
      <c r="E173" s="262"/>
    </row>
    <row r="174" spans="5:5" x14ac:dyDescent="0.2">
      <c r="E174" s="262"/>
    </row>
    <row r="175" spans="5:5" x14ac:dyDescent="0.2">
      <c r="E175" s="262"/>
    </row>
    <row r="176" spans="5:5" x14ac:dyDescent="0.2">
      <c r="E176" s="262"/>
    </row>
    <row r="177" spans="1:7" x14ac:dyDescent="0.2">
      <c r="E177" s="262"/>
    </row>
    <row r="178" spans="1:7" x14ac:dyDescent="0.2">
      <c r="E178" s="262"/>
    </row>
    <row r="179" spans="1:7" x14ac:dyDescent="0.2">
      <c r="E179" s="262"/>
    </row>
    <row r="180" spans="1:7" x14ac:dyDescent="0.2">
      <c r="E180" s="262"/>
    </row>
    <row r="181" spans="1:7" x14ac:dyDescent="0.2">
      <c r="E181" s="262"/>
    </row>
    <row r="182" spans="1:7" x14ac:dyDescent="0.2">
      <c r="E182" s="262"/>
    </row>
    <row r="183" spans="1:7" x14ac:dyDescent="0.2">
      <c r="E183" s="262"/>
    </row>
    <row r="184" spans="1:7" x14ac:dyDescent="0.2">
      <c r="E184" s="262"/>
    </row>
    <row r="185" spans="1:7" x14ac:dyDescent="0.2">
      <c r="A185" s="323"/>
      <c r="B185" s="323"/>
    </row>
    <row r="186" spans="1:7" x14ac:dyDescent="0.2">
      <c r="A186" s="312"/>
      <c r="B186" s="312"/>
      <c r="C186" s="324"/>
      <c r="D186" s="324"/>
      <c r="E186" s="325"/>
      <c r="F186" s="324"/>
      <c r="G186" s="326"/>
    </row>
    <row r="187" spans="1:7" x14ac:dyDescent="0.2">
      <c r="A187" s="327"/>
      <c r="B187" s="327"/>
      <c r="C187" s="312"/>
      <c r="D187" s="312"/>
      <c r="E187" s="328"/>
      <c r="F187" s="312"/>
      <c r="G187" s="312"/>
    </row>
    <row r="188" spans="1:7" x14ac:dyDescent="0.2">
      <c r="A188" s="312"/>
      <c r="B188" s="312"/>
      <c r="C188" s="312"/>
      <c r="D188" s="312"/>
      <c r="E188" s="328"/>
      <c r="F188" s="312"/>
      <c r="G188" s="312"/>
    </row>
    <row r="189" spans="1:7" x14ac:dyDescent="0.2">
      <c r="A189" s="312"/>
      <c r="B189" s="312"/>
      <c r="C189" s="312"/>
      <c r="D189" s="312"/>
      <c r="E189" s="328"/>
      <c r="F189" s="312"/>
      <c r="G189" s="312"/>
    </row>
    <row r="190" spans="1:7" x14ac:dyDescent="0.2">
      <c r="A190" s="312"/>
      <c r="B190" s="312"/>
      <c r="C190" s="312"/>
      <c r="D190" s="312"/>
      <c r="E190" s="328"/>
      <c r="F190" s="312"/>
      <c r="G190" s="312"/>
    </row>
    <row r="191" spans="1:7" x14ac:dyDescent="0.2">
      <c r="A191" s="312"/>
      <c r="B191" s="312"/>
      <c r="C191" s="312"/>
      <c r="D191" s="312"/>
      <c r="E191" s="328"/>
      <c r="F191" s="312"/>
      <c r="G191" s="312"/>
    </row>
    <row r="192" spans="1:7" x14ac:dyDescent="0.2">
      <c r="A192" s="312"/>
      <c r="B192" s="312"/>
      <c r="C192" s="312"/>
      <c r="D192" s="312"/>
      <c r="E192" s="328"/>
      <c r="F192" s="312"/>
      <c r="G192" s="312"/>
    </row>
    <row r="193" spans="1:7" x14ac:dyDescent="0.2">
      <c r="A193" s="312"/>
      <c r="B193" s="312"/>
      <c r="C193" s="312"/>
      <c r="D193" s="312"/>
      <c r="E193" s="328"/>
      <c r="F193" s="312"/>
      <c r="G193" s="312"/>
    </row>
    <row r="194" spans="1:7" x14ac:dyDescent="0.2">
      <c r="A194" s="312"/>
      <c r="B194" s="312"/>
      <c r="C194" s="312"/>
      <c r="D194" s="312"/>
      <c r="E194" s="328"/>
      <c r="F194" s="312"/>
      <c r="G194" s="312"/>
    </row>
    <row r="195" spans="1:7" x14ac:dyDescent="0.2">
      <c r="A195" s="312"/>
      <c r="B195" s="312"/>
      <c r="C195" s="312"/>
      <c r="D195" s="312"/>
      <c r="E195" s="328"/>
      <c r="F195" s="312"/>
      <c r="G195" s="312"/>
    </row>
    <row r="196" spans="1:7" x14ac:dyDescent="0.2">
      <c r="A196" s="312"/>
      <c r="B196" s="312"/>
      <c r="C196" s="312"/>
      <c r="D196" s="312"/>
      <c r="E196" s="328"/>
      <c r="F196" s="312"/>
      <c r="G196" s="312"/>
    </row>
    <row r="197" spans="1:7" x14ac:dyDescent="0.2">
      <c r="A197" s="312"/>
      <c r="B197" s="312"/>
      <c r="C197" s="312"/>
      <c r="D197" s="312"/>
      <c r="E197" s="328"/>
      <c r="F197" s="312"/>
      <c r="G197" s="312"/>
    </row>
    <row r="198" spans="1:7" x14ac:dyDescent="0.2">
      <c r="A198" s="312"/>
      <c r="B198" s="312"/>
      <c r="C198" s="312"/>
      <c r="D198" s="312"/>
      <c r="E198" s="328"/>
      <c r="F198" s="312"/>
      <c r="G198" s="312"/>
    </row>
    <row r="199" spans="1:7" x14ac:dyDescent="0.2">
      <c r="A199" s="312"/>
      <c r="B199" s="312"/>
      <c r="C199" s="312"/>
      <c r="D199" s="312"/>
      <c r="E199" s="328"/>
      <c r="F199" s="312"/>
      <c r="G199" s="312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183</v>
      </c>
      <c r="D2" s="106" t="s">
        <v>1654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3 Rek'!E8</f>
        <v>0</v>
      </c>
      <c r="D15" s="161">
        <f>'1 3 Rek'!A16</f>
        <v>0</v>
      </c>
      <c r="E15" s="162"/>
      <c r="F15" s="163"/>
      <c r="G15" s="160">
        <f>'1 3 Rek'!I16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3 Rek'!F8</f>
        <v>0</v>
      </c>
      <c r="D16" s="110"/>
      <c r="E16" s="164"/>
      <c r="F16" s="165"/>
      <c r="G16" s="160"/>
    </row>
    <row r="17" spans="1:7" ht="15.95" customHeight="1" x14ac:dyDescent="0.2">
      <c r="A17" s="158" t="s">
        <v>47</v>
      </c>
      <c r="B17" s="159" t="s">
        <v>48</v>
      </c>
      <c r="C17" s="160">
        <f>'1 3 Rek'!H8</f>
        <v>0</v>
      </c>
      <c r="D17" s="110"/>
      <c r="E17" s="164"/>
      <c r="F17" s="165"/>
      <c r="G17" s="160"/>
    </row>
    <row r="18" spans="1:7" ht="15.95" customHeight="1" x14ac:dyDescent="0.2">
      <c r="A18" s="166" t="s">
        <v>49</v>
      </c>
      <c r="B18" s="167" t="s">
        <v>50</v>
      </c>
      <c r="C18" s="160">
        <f>'1 3 Rek'!G8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3 Rek'!I8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3 Rek'!H14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183</v>
      </c>
      <c r="I1" s="213"/>
    </row>
    <row r="2" spans="1:57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1654</v>
      </c>
      <c r="H2" s="220"/>
      <c r="I2" s="221"/>
    </row>
    <row r="3" spans="1:57" ht="13.5" thickTop="1" x14ac:dyDescent="0.2">
      <c r="F3" s="138"/>
    </row>
    <row r="4" spans="1:57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57" ht="13.5" thickBot="1" x14ac:dyDescent="0.25"/>
    <row r="6" spans="1:57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57" s="138" customFormat="1" ht="13.5" thickBot="1" x14ac:dyDescent="0.25">
      <c r="A7" s="329" t="str">
        <f>'1 3 Pol'!B7</f>
        <v>723</v>
      </c>
      <c r="B7" s="70" t="str">
        <f>'1 3 Pol'!C7</f>
        <v>Zdravotechnika - vnitřní plynovod</v>
      </c>
      <c r="D7" s="231"/>
      <c r="E7" s="330">
        <f>'1 3 Pol'!BA26</f>
        <v>0</v>
      </c>
      <c r="F7" s="331">
        <f>'1 3 Pol'!BB26</f>
        <v>0</v>
      </c>
      <c r="G7" s="331">
        <f>'1 3 Pol'!BC26</f>
        <v>0</v>
      </c>
      <c r="H7" s="331">
        <f>'1 3 Pol'!BD26</f>
        <v>0</v>
      </c>
      <c r="I7" s="332">
        <f>'1 3 Pol'!BE26</f>
        <v>0</v>
      </c>
    </row>
    <row r="8" spans="1:57" s="14" customFormat="1" ht="13.5" thickBot="1" x14ac:dyDescent="0.25">
      <c r="A8" s="232"/>
      <c r="B8" s="233" t="s">
        <v>72</v>
      </c>
      <c r="C8" s="233"/>
      <c r="D8" s="234"/>
      <c r="E8" s="235">
        <f>SUM(E7:E7)</f>
        <v>0</v>
      </c>
      <c r="F8" s="236">
        <f>SUM(F7:F7)</f>
        <v>0</v>
      </c>
      <c r="G8" s="236">
        <f>SUM(G7:G7)</f>
        <v>0</v>
      </c>
      <c r="H8" s="236">
        <f>SUM(H7:H7)</f>
        <v>0</v>
      </c>
      <c r="I8" s="237">
        <f>SUM(I7:I7)</f>
        <v>0</v>
      </c>
    </row>
    <row r="9" spans="1:57" x14ac:dyDescent="0.2">
      <c r="A9" s="138"/>
      <c r="B9" s="138"/>
      <c r="C9" s="138"/>
      <c r="D9" s="138"/>
      <c r="E9" s="138"/>
      <c r="F9" s="138"/>
      <c r="G9" s="138"/>
      <c r="H9" s="138"/>
      <c r="I9" s="138"/>
    </row>
    <row r="10" spans="1:57" ht="19.5" customHeight="1" x14ac:dyDescent="0.25">
      <c r="A10" s="223" t="s">
        <v>73</v>
      </c>
      <c r="B10" s="223"/>
      <c r="C10" s="223"/>
      <c r="D10" s="223"/>
      <c r="E10" s="223"/>
      <c r="F10" s="223"/>
      <c r="G10" s="238"/>
      <c r="H10" s="223"/>
      <c r="I10" s="223"/>
      <c r="BA10" s="144"/>
      <c r="BB10" s="144"/>
      <c r="BC10" s="144"/>
      <c r="BD10" s="144"/>
      <c r="BE10" s="144"/>
    </row>
    <row r="11" spans="1:57" ht="13.5" thickBot="1" x14ac:dyDescent="0.25"/>
    <row r="12" spans="1:57" x14ac:dyDescent="0.2">
      <c r="A12" s="176" t="s">
        <v>74</v>
      </c>
      <c r="B12" s="177"/>
      <c r="C12" s="177"/>
      <c r="D12" s="239"/>
      <c r="E12" s="240" t="s">
        <v>75</v>
      </c>
      <c r="F12" s="241" t="s">
        <v>5</v>
      </c>
      <c r="G12" s="242" t="s">
        <v>76</v>
      </c>
      <c r="H12" s="243"/>
      <c r="I12" s="244" t="s">
        <v>75</v>
      </c>
    </row>
    <row r="13" spans="1:57" x14ac:dyDescent="0.2">
      <c r="A13" s="168"/>
      <c r="B13" s="159"/>
      <c r="C13" s="159"/>
      <c r="D13" s="245"/>
      <c r="E13" s="246"/>
      <c r="F13" s="247"/>
      <c r="G13" s="248">
        <f>CHOOSE(BA13+1,E8+F8,E8+F8+H8,E8+F8+G8+H8,E8,F8,H8,G8,H8+G8,0)</f>
        <v>0</v>
      </c>
      <c r="H13" s="249"/>
      <c r="I13" s="250">
        <f>E13+F13*G13/100</f>
        <v>0</v>
      </c>
      <c r="BA13" s="1">
        <v>8</v>
      </c>
    </row>
    <row r="14" spans="1:57" ht="13.5" thickBot="1" x14ac:dyDescent="0.25">
      <c r="A14" s="251"/>
      <c r="B14" s="252" t="s">
        <v>77</v>
      </c>
      <c r="C14" s="253"/>
      <c r="D14" s="254"/>
      <c r="E14" s="255"/>
      <c r="F14" s="256"/>
      <c r="G14" s="256"/>
      <c r="H14" s="257">
        <f>SUM(I13:I13)</f>
        <v>0</v>
      </c>
      <c r="I14" s="258"/>
    </row>
    <row r="16" spans="1:57" x14ac:dyDescent="0.2">
      <c r="B16" s="14"/>
      <c r="F16" s="259"/>
      <c r="G16" s="260"/>
      <c r="H16" s="260"/>
      <c r="I16" s="54"/>
    </row>
    <row r="17" spans="6:9" x14ac:dyDescent="0.2">
      <c r="F17" s="259"/>
      <c r="G17" s="260"/>
      <c r="H17" s="260"/>
      <c r="I17" s="54"/>
    </row>
    <row r="18" spans="6:9" x14ac:dyDescent="0.2">
      <c r="F18" s="259"/>
      <c r="G18" s="260"/>
      <c r="H18" s="260"/>
      <c r="I18" s="54"/>
    </row>
    <row r="19" spans="6:9" x14ac:dyDescent="0.2">
      <c r="F19" s="259"/>
      <c r="G19" s="260"/>
      <c r="H19" s="260"/>
      <c r="I19" s="54"/>
    </row>
    <row r="20" spans="6:9" x14ac:dyDescent="0.2">
      <c r="F20" s="259"/>
      <c r="G20" s="260"/>
      <c r="H20" s="260"/>
      <c r="I20" s="54"/>
    </row>
    <row r="21" spans="6:9" x14ac:dyDescent="0.2">
      <c r="F21" s="259"/>
      <c r="G21" s="260"/>
      <c r="H21" s="260"/>
      <c r="I21" s="54"/>
    </row>
    <row r="22" spans="6:9" x14ac:dyDescent="0.2">
      <c r="F22" s="259"/>
      <c r="G22" s="260"/>
      <c r="H22" s="260"/>
      <c r="I22" s="54"/>
    </row>
    <row r="23" spans="6:9" x14ac:dyDescent="0.2">
      <c r="F23" s="259"/>
      <c r="G23" s="260"/>
      <c r="H23" s="260"/>
      <c r="I23" s="54"/>
    </row>
    <row r="24" spans="6:9" x14ac:dyDescent="0.2">
      <c r="F24" s="259"/>
      <c r="G24" s="260"/>
      <c r="H24" s="260"/>
      <c r="I24" s="54"/>
    </row>
    <row r="25" spans="6:9" x14ac:dyDescent="0.2">
      <c r="F25" s="259"/>
      <c r="G25" s="260"/>
      <c r="H25" s="260"/>
      <c r="I25" s="54"/>
    </row>
    <row r="26" spans="6:9" x14ac:dyDescent="0.2">
      <c r="F26" s="259"/>
      <c r="G26" s="260"/>
      <c r="H26" s="260"/>
      <c r="I26" s="54"/>
    </row>
    <row r="27" spans="6:9" x14ac:dyDescent="0.2">
      <c r="F27" s="259"/>
      <c r="G27" s="260"/>
      <c r="H27" s="260"/>
      <c r="I27" s="54"/>
    </row>
    <row r="28" spans="6:9" x14ac:dyDescent="0.2">
      <c r="F28" s="259"/>
      <c r="G28" s="260"/>
      <c r="H28" s="260"/>
      <c r="I28" s="54"/>
    </row>
    <row r="29" spans="6:9" x14ac:dyDescent="0.2">
      <c r="F29" s="259"/>
      <c r="G29" s="260"/>
      <c r="H29" s="260"/>
      <c r="I29" s="54"/>
    </row>
    <row r="30" spans="6:9" x14ac:dyDescent="0.2">
      <c r="F30" s="259"/>
      <c r="G30" s="260"/>
      <c r="H30" s="260"/>
      <c r="I30" s="54"/>
    </row>
    <row r="31" spans="6:9" x14ac:dyDescent="0.2">
      <c r="F31" s="259"/>
      <c r="G31" s="260"/>
      <c r="H31" s="260"/>
      <c r="I31" s="54"/>
    </row>
    <row r="32" spans="6:9" x14ac:dyDescent="0.2">
      <c r="F32" s="259"/>
      <c r="G32" s="260"/>
      <c r="H32" s="260"/>
      <c r="I32" s="54"/>
    </row>
    <row r="33" spans="6:9" x14ac:dyDescent="0.2">
      <c r="F33" s="259"/>
      <c r="G33" s="260"/>
      <c r="H33" s="260"/>
      <c r="I33" s="54"/>
    </row>
    <row r="34" spans="6:9" x14ac:dyDescent="0.2">
      <c r="F34" s="259"/>
      <c r="G34" s="260"/>
      <c r="H34" s="260"/>
      <c r="I34" s="54"/>
    </row>
    <row r="35" spans="6:9" x14ac:dyDescent="0.2">
      <c r="F35" s="259"/>
      <c r="G35" s="260"/>
      <c r="H35" s="260"/>
      <c r="I35" s="54"/>
    </row>
    <row r="36" spans="6:9" x14ac:dyDescent="0.2">
      <c r="F36" s="259"/>
      <c r="G36" s="260"/>
      <c r="H36" s="260"/>
      <c r="I36" s="54"/>
    </row>
    <row r="37" spans="6:9" x14ac:dyDescent="0.2">
      <c r="F37" s="259"/>
      <c r="G37" s="260"/>
      <c r="H37" s="260"/>
      <c r="I37" s="54"/>
    </row>
    <row r="38" spans="6:9" x14ac:dyDescent="0.2">
      <c r="F38" s="259"/>
      <c r="G38" s="260"/>
      <c r="H38" s="260"/>
      <c r="I38" s="54"/>
    </row>
    <row r="39" spans="6:9" x14ac:dyDescent="0.2">
      <c r="F39" s="259"/>
      <c r="G39" s="260"/>
      <c r="H39" s="260"/>
      <c r="I39" s="54"/>
    </row>
    <row r="40" spans="6:9" x14ac:dyDescent="0.2">
      <c r="F40" s="259"/>
      <c r="G40" s="260"/>
      <c r="H40" s="260"/>
      <c r="I40" s="54"/>
    </row>
    <row r="41" spans="6:9" x14ac:dyDescent="0.2">
      <c r="F41" s="259"/>
      <c r="G41" s="260"/>
      <c r="H41" s="260"/>
      <c r="I41" s="54"/>
    </row>
    <row r="42" spans="6:9" x14ac:dyDescent="0.2">
      <c r="F42" s="259"/>
      <c r="G42" s="260"/>
      <c r="H42" s="260"/>
      <c r="I42" s="54"/>
    </row>
    <row r="43" spans="6:9" x14ac:dyDescent="0.2">
      <c r="F43" s="259"/>
      <c r="G43" s="260"/>
      <c r="H43" s="260"/>
      <c r="I43" s="54"/>
    </row>
    <row r="44" spans="6:9" x14ac:dyDescent="0.2">
      <c r="F44" s="259"/>
      <c r="G44" s="260"/>
      <c r="H44" s="260"/>
      <c r="I44" s="54"/>
    </row>
    <row r="45" spans="6:9" x14ac:dyDescent="0.2">
      <c r="F45" s="259"/>
      <c r="G45" s="260"/>
      <c r="H45" s="260"/>
      <c r="I45" s="54"/>
    </row>
    <row r="46" spans="6:9" x14ac:dyDescent="0.2">
      <c r="F46" s="259"/>
      <c r="G46" s="260"/>
      <c r="H46" s="260"/>
      <c r="I46" s="54"/>
    </row>
    <row r="47" spans="6:9" x14ac:dyDescent="0.2">
      <c r="F47" s="259"/>
      <c r="G47" s="260"/>
      <c r="H47" s="260"/>
      <c r="I47" s="54"/>
    </row>
    <row r="48" spans="6:9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99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3 Rek'!H1</f>
        <v>3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3 Rek'!G2</f>
        <v>Liberec - Americká 742/60 - Plyn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1655</v>
      </c>
      <c r="C7" s="285" t="s">
        <v>1656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ht="22.5" x14ac:dyDescent="0.2">
      <c r="A8" s="294">
        <v>1</v>
      </c>
      <c r="B8" s="295" t="s">
        <v>1658</v>
      </c>
      <c r="C8" s="296" t="s">
        <v>1659</v>
      </c>
      <c r="D8" s="297" t="s">
        <v>181</v>
      </c>
      <c r="E8" s="298">
        <v>6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0</v>
      </c>
      <c r="K8" s="301">
        <f>E8*J8</f>
        <v>0</v>
      </c>
      <c r="O8" s="293">
        <v>2</v>
      </c>
      <c r="AA8" s="262">
        <v>1</v>
      </c>
      <c r="AB8" s="262">
        <v>7</v>
      </c>
      <c r="AC8" s="262">
        <v>7</v>
      </c>
      <c r="AZ8" s="262">
        <v>2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7</v>
      </c>
    </row>
    <row r="9" spans="1:80" ht="22.5" x14ac:dyDescent="0.2">
      <c r="A9" s="294">
        <v>2</v>
      </c>
      <c r="B9" s="295" t="s">
        <v>1660</v>
      </c>
      <c r="C9" s="296" t="s">
        <v>1661</v>
      </c>
      <c r="D9" s="297" t="s">
        <v>181</v>
      </c>
      <c r="E9" s="298">
        <v>24</v>
      </c>
      <c r="F9" s="298">
        <v>0</v>
      </c>
      <c r="G9" s="299">
        <f>E9*F9</f>
        <v>0</v>
      </c>
      <c r="H9" s="300">
        <v>0</v>
      </c>
      <c r="I9" s="301">
        <f>E9*H9</f>
        <v>0</v>
      </c>
      <c r="J9" s="300">
        <v>0</v>
      </c>
      <c r="K9" s="301">
        <f>E9*J9</f>
        <v>0</v>
      </c>
      <c r="O9" s="293">
        <v>2</v>
      </c>
      <c r="AA9" s="262">
        <v>1</v>
      </c>
      <c r="AB9" s="262">
        <v>7</v>
      </c>
      <c r="AC9" s="262">
        <v>7</v>
      </c>
      <c r="AZ9" s="262">
        <v>2</v>
      </c>
      <c r="BA9" s="262">
        <f>IF(AZ9=1,G9,0)</f>
        <v>0</v>
      </c>
      <c r="BB9" s="262">
        <f>IF(AZ9=2,G9,0)</f>
        <v>0</v>
      </c>
      <c r="BC9" s="262">
        <f>IF(AZ9=3,G9,0)</f>
        <v>0</v>
      </c>
      <c r="BD9" s="262">
        <f>IF(AZ9=4,G9,0)</f>
        <v>0</v>
      </c>
      <c r="BE9" s="262">
        <f>IF(AZ9=5,G9,0)</f>
        <v>0</v>
      </c>
      <c r="CA9" s="293">
        <v>1</v>
      </c>
      <c r="CB9" s="293">
        <v>7</v>
      </c>
    </row>
    <row r="10" spans="1:80" ht="22.5" x14ac:dyDescent="0.2">
      <c r="A10" s="294">
        <v>3</v>
      </c>
      <c r="B10" s="295" t="s">
        <v>1662</v>
      </c>
      <c r="C10" s="296" t="s">
        <v>1663</v>
      </c>
      <c r="D10" s="297" t="s">
        <v>181</v>
      </c>
      <c r="E10" s="298">
        <v>2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/>
      <c r="K10" s="301">
        <f>E10*J10</f>
        <v>0</v>
      </c>
      <c r="O10" s="293">
        <v>2</v>
      </c>
      <c r="AA10" s="262">
        <v>12</v>
      </c>
      <c r="AB10" s="262">
        <v>0</v>
      </c>
      <c r="AC10" s="262">
        <v>3</v>
      </c>
      <c r="AZ10" s="262">
        <v>2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12</v>
      </c>
      <c r="CB10" s="293">
        <v>0</v>
      </c>
    </row>
    <row r="11" spans="1:80" x14ac:dyDescent="0.2">
      <c r="A11" s="294">
        <v>4</v>
      </c>
      <c r="B11" s="295" t="s">
        <v>1664</v>
      </c>
      <c r="C11" s="296" t="s">
        <v>1574</v>
      </c>
      <c r="D11" s="297" t="s">
        <v>181</v>
      </c>
      <c r="E11" s="298">
        <v>3</v>
      </c>
      <c r="F11" s="298">
        <v>0</v>
      </c>
      <c r="G11" s="299">
        <f>E11*F11</f>
        <v>0</v>
      </c>
      <c r="H11" s="300">
        <v>0</v>
      </c>
      <c r="I11" s="301">
        <f>E11*H11</f>
        <v>0</v>
      </c>
      <c r="J11" s="300">
        <v>0</v>
      </c>
      <c r="K11" s="301">
        <f>E11*J11</f>
        <v>0</v>
      </c>
      <c r="O11" s="293">
        <v>2</v>
      </c>
      <c r="AA11" s="262">
        <v>1</v>
      </c>
      <c r="AB11" s="262">
        <v>7</v>
      </c>
      <c r="AC11" s="262">
        <v>7</v>
      </c>
      <c r="AZ11" s="262">
        <v>2</v>
      </c>
      <c r="BA11" s="262">
        <f>IF(AZ11=1,G11,0)</f>
        <v>0</v>
      </c>
      <c r="BB11" s="262">
        <f>IF(AZ11=2,G11,0)</f>
        <v>0</v>
      </c>
      <c r="BC11" s="262">
        <f>IF(AZ11=3,G11,0)</f>
        <v>0</v>
      </c>
      <c r="BD11" s="262">
        <f>IF(AZ11=4,G11,0)</f>
        <v>0</v>
      </c>
      <c r="BE11" s="262">
        <f>IF(AZ11=5,G11,0)</f>
        <v>0</v>
      </c>
      <c r="CA11" s="293">
        <v>1</v>
      </c>
      <c r="CB11" s="293">
        <v>7</v>
      </c>
    </row>
    <row r="12" spans="1:80" ht="22.5" x14ac:dyDescent="0.2">
      <c r="A12" s="294">
        <v>5</v>
      </c>
      <c r="B12" s="295" t="s">
        <v>1665</v>
      </c>
      <c r="C12" s="296" t="s">
        <v>1666</v>
      </c>
      <c r="D12" s="297" t="s">
        <v>181</v>
      </c>
      <c r="E12" s="298">
        <v>30</v>
      </c>
      <c r="F12" s="298">
        <v>0</v>
      </c>
      <c r="G12" s="299">
        <f>E12*F12</f>
        <v>0</v>
      </c>
      <c r="H12" s="300">
        <v>0</v>
      </c>
      <c r="I12" s="301">
        <f>E12*H12</f>
        <v>0</v>
      </c>
      <c r="J12" s="300">
        <v>0</v>
      </c>
      <c r="K12" s="301">
        <f>E12*J12</f>
        <v>0</v>
      </c>
      <c r="O12" s="293">
        <v>2</v>
      </c>
      <c r="AA12" s="262">
        <v>1</v>
      </c>
      <c r="AB12" s="262">
        <v>7</v>
      </c>
      <c r="AC12" s="262">
        <v>7</v>
      </c>
      <c r="AZ12" s="262">
        <v>2</v>
      </c>
      <c r="BA12" s="262">
        <f>IF(AZ12=1,G12,0)</f>
        <v>0</v>
      </c>
      <c r="BB12" s="262">
        <f>IF(AZ12=2,G12,0)</f>
        <v>0</v>
      </c>
      <c r="BC12" s="262">
        <f>IF(AZ12=3,G12,0)</f>
        <v>0</v>
      </c>
      <c r="BD12" s="262">
        <f>IF(AZ12=4,G12,0)</f>
        <v>0</v>
      </c>
      <c r="BE12" s="262">
        <f>IF(AZ12=5,G12,0)</f>
        <v>0</v>
      </c>
      <c r="CA12" s="293">
        <v>1</v>
      </c>
      <c r="CB12" s="293">
        <v>7</v>
      </c>
    </row>
    <row r="13" spans="1:80" x14ac:dyDescent="0.2">
      <c r="A13" s="294">
        <v>6</v>
      </c>
      <c r="B13" s="295" t="s">
        <v>1667</v>
      </c>
      <c r="C13" s="296" t="s">
        <v>1668</v>
      </c>
      <c r="D13" s="297" t="s">
        <v>181</v>
      </c>
      <c r="E13" s="298">
        <v>32</v>
      </c>
      <c r="F13" s="298">
        <v>0</v>
      </c>
      <c r="G13" s="299">
        <f>E13*F13</f>
        <v>0</v>
      </c>
      <c r="H13" s="300">
        <v>0</v>
      </c>
      <c r="I13" s="301">
        <f>E13*H13</f>
        <v>0</v>
      </c>
      <c r="J13" s="300">
        <v>0</v>
      </c>
      <c r="K13" s="301">
        <f>E13*J13</f>
        <v>0</v>
      </c>
      <c r="O13" s="293">
        <v>2</v>
      </c>
      <c r="AA13" s="262">
        <v>1</v>
      </c>
      <c r="AB13" s="262">
        <v>7</v>
      </c>
      <c r="AC13" s="262">
        <v>7</v>
      </c>
      <c r="AZ13" s="262">
        <v>2</v>
      </c>
      <c r="BA13" s="262">
        <f>IF(AZ13=1,G13,0)</f>
        <v>0</v>
      </c>
      <c r="BB13" s="262">
        <f>IF(AZ13=2,G13,0)</f>
        <v>0</v>
      </c>
      <c r="BC13" s="262">
        <f>IF(AZ13=3,G13,0)</f>
        <v>0</v>
      </c>
      <c r="BD13" s="262">
        <f>IF(AZ13=4,G13,0)</f>
        <v>0</v>
      </c>
      <c r="BE13" s="262">
        <f>IF(AZ13=5,G13,0)</f>
        <v>0</v>
      </c>
      <c r="CA13" s="293">
        <v>1</v>
      </c>
      <c r="CB13" s="293">
        <v>7</v>
      </c>
    </row>
    <row r="14" spans="1:80" x14ac:dyDescent="0.2">
      <c r="A14" s="294">
        <v>7</v>
      </c>
      <c r="B14" s="295" t="s">
        <v>1669</v>
      </c>
      <c r="C14" s="296" t="s">
        <v>1670</v>
      </c>
      <c r="D14" s="297" t="s">
        <v>1131</v>
      </c>
      <c r="E14" s="298">
        <v>1</v>
      </c>
      <c r="F14" s="298">
        <v>0</v>
      </c>
      <c r="G14" s="299">
        <f>E14*F14</f>
        <v>0</v>
      </c>
      <c r="H14" s="300">
        <v>0</v>
      </c>
      <c r="I14" s="301">
        <f>E14*H14</f>
        <v>0</v>
      </c>
      <c r="J14" s="300"/>
      <c r="K14" s="301">
        <f>E14*J14</f>
        <v>0</v>
      </c>
      <c r="O14" s="293">
        <v>2</v>
      </c>
      <c r="AA14" s="262">
        <v>12</v>
      </c>
      <c r="AB14" s="262">
        <v>0</v>
      </c>
      <c r="AC14" s="262">
        <v>7</v>
      </c>
      <c r="AZ14" s="262">
        <v>2</v>
      </c>
      <c r="BA14" s="262">
        <f>IF(AZ14=1,G14,0)</f>
        <v>0</v>
      </c>
      <c r="BB14" s="262">
        <f>IF(AZ14=2,G14,0)</f>
        <v>0</v>
      </c>
      <c r="BC14" s="262">
        <f>IF(AZ14=3,G14,0)</f>
        <v>0</v>
      </c>
      <c r="BD14" s="262">
        <f>IF(AZ14=4,G14,0)</f>
        <v>0</v>
      </c>
      <c r="BE14" s="262">
        <f>IF(AZ14=5,G14,0)</f>
        <v>0</v>
      </c>
      <c r="CA14" s="293">
        <v>12</v>
      </c>
      <c r="CB14" s="293">
        <v>0</v>
      </c>
    </row>
    <row r="15" spans="1:80" x14ac:dyDescent="0.2">
      <c r="A15" s="294">
        <v>8</v>
      </c>
      <c r="B15" s="295" t="s">
        <v>1671</v>
      </c>
      <c r="C15" s="296" t="s">
        <v>1672</v>
      </c>
      <c r="D15" s="297" t="s">
        <v>1131</v>
      </c>
      <c r="E15" s="298">
        <v>1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/>
      <c r="K15" s="301">
        <f>E15*J15</f>
        <v>0</v>
      </c>
      <c r="O15" s="293">
        <v>2</v>
      </c>
      <c r="AA15" s="262">
        <v>12</v>
      </c>
      <c r="AB15" s="262">
        <v>0</v>
      </c>
      <c r="AC15" s="262">
        <v>8</v>
      </c>
      <c r="AZ15" s="262">
        <v>2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12</v>
      </c>
      <c r="CB15" s="293">
        <v>0</v>
      </c>
    </row>
    <row r="16" spans="1:80" ht="22.5" x14ac:dyDescent="0.2">
      <c r="A16" s="294">
        <v>9</v>
      </c>
      <c r="B16" s="295" t="s">
        <v>1673</v>
      </c>
      <c r="C16" s="296" t="s">
        <v>1674</v>
      </c>
      <c r="D16" s="297" t="s">
        <v>211</v>
      </c>
      <c r="E16" s="298">
        <v>1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>
        <v>0</v>
      </c>
      <c r="K16" s="301">
        <f>E16*J16</f>
        <v>0</v>
      </c>
      <c r="O16" s="293">
        <v>2</v>
      </c>
      <c r="AA16" s="262">
        <v>1</v>
      </c>
      <c r="AB16" s="262">
        <v>7</v>
      </c>
      <c r="AC16" s="262">
        <v>7</v>
      </c>
      <c r="AZ16" s="262">
        <v>2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</v>
      </c>
      <c r="CB16" s="293">
        <v>7</v>
      </c>
    </row>
    <row r="17" spans="1:80" ht="22.5" x14ac:dyDescent="0.2">
      <c r="A17" s="294">
        <v>10</v>
      </c>
      <c r="B17" s="295" t="s">
        <v>1675</v>
      </c>
      <c r="C17" s="296" t="s">
        <v>1676</v>
      </c>
      <c r="D17" s="297" t="s">
        <v>211</v>
      </c>
      <c r="E17" s="298">
        <v>3</v>
      </c>
      <c r="F17" s="298">
        <v>0</v>
      </c>
      <c r="G17" s="299">
        <f>E17*F17</f>
        <v>0</v>
      </c>
      <c r="H17" s="300">
        <v>0</v>
      </c>
      <c r="I17" s="301">
        <f>E17*H17</f>
        <v>0</v>
      </c>
      <c r="J17" s="300">
        <v>0</v>
      </c>
      <c r="K17" s="301">
        <f>E17*J17</f>
        <v>0</v>
      </c>
      <c r="O17" s="293">
        <v>2</v>
      </c>
      <c r="AA17" s="262">
        <v>1</v>
      </c>
      <c r="AB17" s="262">
        <v>7</v>
      </c>
      <c r="AC17" s="262">
        <v>7</v>
      </c>
      <c r="AZ17" s="262">
        <v>2</v>
      </c>
      <c r="BA17" s="262">
        <f>IF(AZ17=1,G17,0)</f>
        <v>0</v>
      </c>
      <c r="BB17" s="262">
        <f>IF(AZ17=2,G17,0)</f>
        <v>0</v>
      </c>
      <c r="BC17" s="262">
        <f>IF(AZ17=3,G17,0)</f>
        <v>0</v>
      </c>
      <c r="BD17" s="262">
        <f>IF(AZ17=4,G17,0)</f>
        <v>0</v>
      </c>
      <c r="BE17" s="262">
        <f>IF(AZ17=5,G17,0)</f>
        <v>0</v>
      </c>
      <c r="CA17" s="293">
        <v>1</v>
      </c>
      <c r="CB17" s="293">
        <v>7</v>
      </c>
    </row>
    <row r="18" spans="1:80" ht="22.5" x14ac:dyDescent="0.2">
      <c r="A18" s="294">
        <v>11</v>
      </c>
      <c r="B18" s="295" t="s">
        <v>1677</v>
      </c>
      <c r="C18" s="296" t="s">
        <v>1678</v>
      </c>
      <c r="D18" s="297" t="s">
        <v>211</v>
      </c>
      <c r="E18" s="298">
        <v>1</v>
      </c>
      <c r="F18" s="298">
        <v>0</v>
      </c>
      <c r="G18" s="299">
        <f>E18*F18</f>
        <v>0</v>
      </c>
      <c r="H18" s="300">
        <v>0</v>
      </c>
      <c r="I18" s="301">
        <f>E18*H18</f>
        <v>0</v>
      </c>
      <c r="J18" s="300">
        <v>0</v>
      </c>
      <c r="K18" s="301">
        <f>E18*J18</f>
        <v>0</v>
      </c>
      <c r="O18" s="293">
        <v>2</v>
      </c>
      <c r="AA18" s="262">
        <v>1</v>
      </c>
      <c r="AB18" s="262">
        <v>7</v>
      </c>
      <c r="AC18" s="262">
        <v>7</v>
      </c>
      <c r="AZ18" s="262">
        <v>2</v>
      </c>
      <c r="BA18" s="262">
        <f>IF(AZ18=1,G18,0)</f>
        <v>0</v>
      </c>
      <c r="BB18" s="262">
        <f>IF(AZ18=2,G18,0)</f>
        <v>0</v>
      </c>
      <c r="BC18" s="262">
        <f>IF(AZ18=3,G18,0)</f>
        <v>0</v>
      </c>
      <c r="BD18" s="262">
        <f>IF(AZ18=4,G18,0)</f>
        <v>0</v>
      </c>
      <c r="BE18" s="262">
        <f>IF(AZ18=5,G18,0)</f>
        <v>0</v>
      </c>
      <c r="CA18" s="293">
        <v>1</v>
      </c>
      <c r="CB18" s="293">
        <v>7</v>
      </c>
    </row>
    <row r="19" spans="1:80" ht="22.5" x14ac:dyDescent="0.2">
      <c r="A19" s="294">
        <v>12</v>
      </c>
      <c r="B19" s="295" t="s">
        <v>1679</v>
      </c>
      <c r="C19" s="296" t="s">
        <v>1680</v>
      </c>
      <c r="D19" s="297" t="s">
        <v>211</v>
      </c>
      <c r="E19" s="298">
        <v>1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>
        <v>0</v>
      </c>
      <c r="K19" s="301">
        <f>E19*J19</f>
        <v>0</v>
      </c>
      <c r="O19" s="293">
        <v>2</v>
      </c>
      <c r="AA19" s="262">
        <v>1</v>
      </c>
      <c r="AB19" s="262">
        <v>7</v>
      </c>
      <c r="AC19" s="262">
        <v>7</v>
      </c>
      <c r="AZ19" s="262">
        <v>2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</v>
      </c>
      <c r="CB19" s="293">
        <v>7</v>
      </c>
    </row>
    <row r="20" spans="1:80" ht="22.5" x14ac:dyDescent="0.2">
      <c r="A20" s="294">
        <v>13</v>
      </c>
      <c r="B20" s="295" t="s">
        <v>1681</v>
      </c>
      <c r="C20" s="296" t="s">
        <v>1682</v>
      </c>
      <c r="D20" s="297" t="s">
        <v>1131</v>
      </c>
      <c r="E20" s="298">
        <v>1</v>
      </c>
      <c r="F20" s="298">
        <v>0</v>
      </c>
      <c r="G20" s="299">
        <f>E20*F20</f>
        <v>0</v>
      </c>
      <c r="H20" s="300">
        <v>0</v>
      </c>
      <c r="I20" s="301">
        <f>E20*H20</f>
        <v>0</v>
      </c>
      <c r="J20" s="300">
        <v>0</v>
      </c>
      <c r="K20" s="301">
        <f>E20*J20</f>
        <v>0</v>
      </c>
      <c r="O20" s="293">
        <v>2</v>
      </c>
      <c r="AA20" s="262">
        <v>1</v>
      </c>
      <c r="AB20" s="262">
        <v>7</v>
      </c>
      <c r="AC20" s="262">
        <v>7</v>
      </c>
      <c r="AZ20" s="262">
        <v>2</v>
      </c>
      <c r="BA20" s="262">
        <f>IF(AZ20=1,G20,0)</f>
        <v>0</v>
      </c>
      <c r="BB20" s="262">
        <f>IF(AZ20=2,G20,0)</f>
        <v>0</v>
      </c>
      <c r="BC20" s="262">
        <f>IF(AZ20=3,G20,0)</f>
        <v>0</v>
      </c>
      <c r="BD20" s="262">
        <f>IF(AZ20=4,G20,0)</f>
        <v>0</v>
      </c>
      <c r="BE20" s="262">
        <f>IF(AZ20=5,G20,0)</f>
        <v>0</v>
      </c>
      <c r="CA20" s="293">
        <v>1</v>
      </c>
      <c r="CB20" s="293">
        <v>7</v>
      </c>
    </row>
    <row r="21" spans="1:80" x14ac:dyDescent="0.2">
      <c r="A21" s="294">
        <v>14</v>
      </c>
      <c r="B21" s="295" t="s">
        <v>1683</v>
      </c>
      <c r="C21" s="296" t="s">
        <v>1684</v>
      </c>
      <c r="D21" s="297" t="s">
        <v>1131</v>
      </c>
      <c r="E21" s="298">
        <v>1</v>
      </c>
      <c r="F21" s="298">
        <v>0</v>
      </c>
      <c r="G21" s="299">
        <f>E21*F21</f>
        <v>0</v>
      </c>
      <c r="H21" s="300">
        <v>0</v>
      </c>
      <c r="I21" s="301">
        <f>E21*H21</f>
        <v>0</v>
      </c>
      <c r="J21" s="300">
        <v>0</v>
      </c>
      <c r="K21" s="301">
        <f>E21*J21</f>
        <v>0</v>
      </c>
      <c r="O21" s="293">
        <v>2</v>
      </c>
      <c r="AA21" s="262">
        <v>1</v>
      </c>
      <c r="AB21" s="262">
        <v>7</v>
      </c>
      <c r="AC21" s="262">
        <v>7</v>
      </c>
      <c r="AZ21" s="262">
        <v>2</v>
      </c>
      <c r="BA21" s="262">
        <f>IF(AZ21=1,G21,0)</f>
        <v>0</v>
      </c>
      <c r="BB21" s="262">
        <f>IF(AZ21=2,G21,0)</f>
        <v>0</v>
      </c>
      <c r="BC21" s="262">
        <f>IF(AZ21=3,G21,0)</f>
        <v>0</v>
      </c>
      <c r="BD21" s="262">
        <f>IF(AZ21=4,G21,0)</f>
        <v>0</v>
      </c>
      <c r="BE21" s="262">
        <f>IF(AZ21=5,G21,0)</f>
        <v>0</v>
      </c>
      <c r="CA21" s="293">
        <v>1</v>
      </c>
      <c r="CB21" s="293">
        <v>7</v>
      </c>
    </row>
    <row r="22" spans="1:80" x14ac:dyDescent="0.2">
      <c r="A22" s="294">
        <v>15</v>
      </c>
      <c r="B22" s="295" t="s">
        <v>1685</v>
      </c>
      <c r="C22" s="296" t="s">
        <v>1686</v>
      </c>
      <c r="D22" s="297" t="s">
        <v>1131</v>
      </c>
      <c r="E22" s="298">
        <v>1</v>
      </c>
      <c r="F22" s="298">
        <v>0</v>
      </c>
      <c r="G22" s="299">
        <f>E22*F22</f>
        <v>0</v>
      </c>
      <c r="H22" s="300">
        <v>0</v>
      </c>
      <c r="I22" s="301">
        <f>E22*H22</f>
        <v>0</v>
      </c>
      <c r="J22" s="300"/>
      <c r="K22" s="301">
        <f>E22*J22</f>
        <v>0</v>
      </c>
      <c r="O22" s="293">
        <v>2</v>
      </c>
      <c r="AA22" s="262">
        <v>12</v>
      </c>
      <c r="AB22" s="262">
        <v>0</v>
      </c>
      <c r="AC22" s="262">
        <v>15</v>
      </c>
      <c r="AZ22" s="262">
        <v>2</v>
      </c>
      <c r="BA22" s="262">
        <f>IF(AZ22=1,G22,0)</f>
        <v>0</v>
      </c>
      <c r="BB22" s="262">
        <f>IF(AZ22=2,G22,0)</f>
        <v>0</v>
      </c>
      <c r="BC22" s="262">
        <f>IF(AZ22=3,G22,0)</f>
        <v>0</v>
      </c>
      <c r="BD22" s="262">
        <f>IF(AZ22=4,G22,0)</f>
        <v>0</v>
      </c>
      <c r="BE22" s="262">
        <f>IF(AZ22=5,G22,0)</f>
        <v>0</v>
      </c>
      <c r="CA22" s="293">
        <v>12</v>
      </c>
      <c r="CB22" s="293">
        <v>0</v>
      </c>
    </row>
    <row r="23" spans="1:80" x14ac:dyDescent="0.2">
      <c r="A23" s="294">
        <v>16</v>
      </c>
      <c r="B23" s="295" t="s">
        <v>1687</v>
      </c>
      <c r="C23" s="296" t="s">
        <v>1688</v>
      </c>
      <c r="D23" s="297" t="s">
        <v>1131</v>
      </c>
      <c r="E23" s="298">
        <v>1</v>
      </c>
      <c r="F23" s="298">
        <v>0</v>
      </c>
      <c r="G23" s="299">
        <f>E23*F23</f>
        <v>0</v>
      </c>
      <c r="H23" s="300">
        <v>0</v>
      </c>
      <c r="I23" s="301">
        <f>E23*H23</f>
        <v>0</v>
      </c>
      <c r="J23" s="300"/>
      <c r="K23" s="301">
        <f>E23*J23</f>
        <v>0</v>
      </c>
      <c r="O23" s="293">
        <v>2</v>
      </c>
      <c r="AA23" s="262">
        <v>12</v>
      </c>
      <c r="AB23" s="262">
        <v>0</v>
      </c>
      <c r="AC23" s="262">
        <v>16</v>
      </c>
      <c r="AZ23" s="262">
        <v>2</v>
      </c>
      <c r="BA23" s="262">
        <f>IF(AZ23=1,G23,0)</f>
        <v>0</v>
      </c>
      <c r="BB23" s="262">
        <f>IF(AZ23=2,G23,0)</f>
        <v>0</v>
      </c>
      <c r="BC23" s="262">
        <f>IF(AZ23=3,G23,0)</f>
        <v>0</v>
      </c>
      <c r="BD23" s="262">
        <f>IF(AZ23=4,G23,0)</f>
        <v>0</v>
      </c>
      <c r="BE23" s="262">
        <f>IF(AZ23=5,G23,0)</f>
        <v>0</v>
      </c>
      <c r="CA23" s="293">
        <v>12</v>
      </c>
      <c r="CB23" s="293">
        <v>0</v>
      </c>
    </row>
    <row r="24" spans="1:80" x14ac:dyDescent="0.2">
      <c r="A24" s="294">
        <v>17</v>
      </c>
      <c r="B24" s="295" t="s">
        <v>1689</v>
      </c>
      <c r="C24" s="296" t="s">
        <v>1690</v>
      </c>
      <c r="D24" s="297" t="s">
        <v>1131</v>
      </c>
      <c r="E24" s="298">
        <v>2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/>
      <c r="K24" s="301">
        <f>E24*J24</f>
        <v>0</v>
      </c>
      <c r="O24" s="293">
        <v>2</v>
      </c>
      <c r="AA24" s="262">
        <v>12</v>
      </c>
      <c r="AB24" s="262">
        <v>0</v>
      </c>
      <c r="AC24" s="262">
        <v>17</v>
      </c>
      <c r="AZ24" s="262">
        <v>2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12</v>
      </c>
      <c r="CB24" s="293">
        <v>0</v>
      </c>
    </row>
    <row r="25" spans="1:80" x14ac:dyDescent="0.2">
      <c r="A25" s="294">
        <v>18</v>
      </c>
      <c r="B25" s="295" t="s">
        <v>1691</v>
      </c>
      <c r="C25" s="296" t="s">
        <v>1692</v>
      </c>
      <c r="D25" s="297" t="s">
        <v>110</v>
      </c>
      <c r="E25" s="298">
        <v>5</v>
      </c>
      <c r="F25" s="298">
        <v>0</v>
      </c>
      <c r="G25" s="299">
        <f>E25*F25</f>
        <v>0</v>
      </c>
      <c r="H25" s="300">
        <v>0</v>
      </c>
      <c r="I25" s="301">
        <f>E25*H25</f>
        <v>0</v>
      </c>
      <c r="J25" s="300"/>
      <c r="K25" s="301">
        <f>E25*J25</f>
        <v>0</v>
      </c>
      <c r="O25" s="293">
        <v>2</v>
      </c>
      <c r="AA25" s="262">
        <v>12</v>
      </c>
      <c r="AB25" s="262">
        <v>0</v>
      </c>
      <c r="AC25" s="262">
        <v>18</v>
      </c>
      <c r="AZ25" s="262">
        <v>2</v>
      </c>
      <c r="BA25" s="262">
        <f>IF(AZ25=1,G25,0)</f>
        <v>0</v>
      </c>
      <c r="BB25" s="262">
        <f>IF(AZ25=2,G25,0)</f>
        <v>0</v>
      </c>
      <c r="BC25" s="262">
        <f>IF(AZ25=3,G25,0)</f>
        <v>0</v>
      </c>
      <c r="BD25" s="262">
        <f>IF(AZ25=4,G25,0)</f>
        <v>0</v>
      </c>
      <c r="BE25" s="262">
        <f>IF(AZ25=5,G25,0)</f>
        <v>0</v>
      </c>
      <c r="CA25" s="293">
        <v>12</v>
      </c>
      <c r="CB25" s="293">
        <v>0</v>
      </c>
    </row>
    <row r="26" spans="1:80" x14ac:dyDescent="0.2">
      <c r="A26" s="313"/>
      <c r="B26" s="314" t="s">
        <v>94</v>
      </c>
      <c r="C26" s="315" t="s">
        <v>1657</v>
      </c>
      <c r="D26" s="316"/>
      <c r="E26" s="317"/>
      <c r="F26" s="318"/>
      <c r="G26" s="319">
        <f>SUM(G7:G25)</f>
        <v>0</v>
      </c>
      <c r="H26" s="320"/>
      <c r="I26" s="321">
        <f>SUM(I7:I25)</f>
        <v>0</v>
      </c>
      <c r="J26" s="320"/>
      <c r="K26" s="321">
        <f>SUM(K7:K25)</f>
        <v>0</v>
      </c>
      <c r="O26" s="293">
        <v>4</v>
      </c>
      <c r="BA26" s="322">
        <f>SUM(BA7:BA25)</f>
        <v>0</v>
      </c>
      <c r="BB26" s="322">
        <f>SUM(BB7:BB25)</f>
        <v>0</v>
      </c>
      <c r="BC26" s="322">
        <f>SUM(BC7:BC25)</f>
        <v>0</v>
      </c>
      <c r="BD26" s="322">
        <f>SUM(BD7:BD25)</f>
        <v>0</v>
      </c>
      <c r="BE26" s="322">
        <f>SUM(BE7:BE25)</f>
        <v>0</v>
      </c>
    </row>
    <row r="27" spans="1:80" x14ac:dyDescent="0.2">
      <c r="E27" s="262"/>
    </row>
    <row r="28" spans="1:80" x14ac:dyDescent="0.2">
      <c r="E28" s="262"/>
    </row>
    <row r="29" spans="1:80" x14ac:dyDescent="0.2">
      <c r="E29" s="262"/>
    </row>
    <row r="30" spans="1:80" x14ac:dyDescent="0.2">
      <c r="E30" s="262"/>
    </row>
    <row r="31" spans="1:80" x14ac:dyDescent="0.2">
      <c r="E31" s="262"/>
    </row>
    <row r="32" spans="1:80" x14ac:dyDescent="0.2">
      <c r="E32" s="262"/>
    </row>
    <row r="33" spans="5:5" x14ac:dyDescent="0.2">
      <c r="E33" s="262"/>
    </row>
    <row r="34" spans="5:5" x14ac:dyDescent="0.2">
      <c r="E34" s="262"/>
    </row>
    <row r="35" spans="5:5" x14ac:dyDescent="0.2">
      <c r="E35" s="262"/>
    </row>
    <row r="36" spans="5:5" x14ac:dyDescent="0.2">
      <c r="E36" s="262"/>
    </row>
    <row r="37" spans="5:5" x14ac:dyDescent="0.2">
      <c r="E37" s="262"/>
    </row>
    <row r="38" spans="5:5" x14ac:dyDescent="0.2">
      <c r="E38" s="262"/>
    </row>
    <row r="39" spans="5:5" x14ac:dyDescent="0.2">
      <c r="E39" s="262"/>
    </row>
    <row r="40" spans="5:5" x14ac:dyDescent="0.2">
      <c r="E40" s="262"/>
    </row>
    <row r="41" spans="5:5" x14ac:dyDescent="0.2">
      <c r="E41" s="262"/>
    </row>
    <row r="42" spans="5:5" x14ac:dyDescent="0.2">
      <c r="E42" s="262"/>
    </row>
    <row r="43" spans="5:5" x14ac:dyDescent="0.2">
      <c r="E43" s="262"/>
    </row>
    <row r="44" spans="5:5" x14ac:dyDescent="0.2">
      <c r="E44" s="262"/>
    </row>
    <row r="45" spans="5:5" x14ac:dyDescent="0.2">
      <c r="E45" s="262"/>
    </row>
    <row r="46" spans="5:5" x14ac:dyDescent="0.2">
      <c r="E46" s="262"/>
    </row>
    <row r="47" spans="5:5" x14ac:dyDescent="0.2">
      <c r="E47" s="262"/>
    </row>
    <row r="48" spans="5:5" x14ac:dyDescent="0.2">
      <c r="E48" s="262"/>
    </row>
    <row r="49" spans="1:7" x14ac:dyDescent="0.2">
      <c r="E49" s="262"/>
    </row>
    <row r="50" spans="1:7" x14ac:dyDescent="0.2">
      <c r="A50" s="312"/>
      <c r="B50" s="312"/>
      <c r="C50" s="312"/>
      <c r="D50" s="312"/>
      <c r="E50" s="312"/>
      <c r="F50" s="312"/>
      <c r="G50" s="312"/>
    </row>
    <row r="51" spans="1:7" x14ac:dyDescent="0.2">
      <c r="A51" s="312"/>
      <c r="B51" s="312"/>
      <c r="C51" s="312"/>
      <c r="D51" s="312"/>
      <c r="E51" s="312"/>
      <c r="F51" s="312"/>
      <c r="G51" s="312"/>
    </row>
    <row r="52" spans="1:7" x14ac:dyDescent="0.2">
      <c r="A52" s="312"/>
      <c r="B52" s="312"/>
      <c r="C52" s="312"/>
      <c r="D52" s="312"/>
      <c r="E52" s="312"/>
      <c r="F52" s="312"/>
      <c r="G52" s="312"/>
    </row>
    <row r="53" spans="1:7" x14ac:dyDescent="0.2">
      <c r="A53" s="312"/>
      <c r="B53" s="312"/>
      <c r="C53" s="312"/>
      <c r="D53" s="312"/>
      <c r="E53" s="312"/>
      <c r="F53" s="312"/>
      <c r="G53" s="312"/>
    </row>
    <row r="54" spans="1:7" x14ac:dyDescent="0.2">
      <c r="E54" s="262"/>
    </row>
    <row r="55" spans="1:7" x14ac:dyDescent="0.2">
      <c r="E55" s="262"/>
    </row>
    <row r="56" spans="1:7" x14ac:dyDescent="0.2">
      <c r="E56" s="262"/>
    </row>
    <row r="57" spans="1:7" x14ac:dyDescent="0.2">
      <c r="E57" s="262"/>
    </row>
    <row r="58" spans="1:7" x14ac:dyDescent="0.2">
      <c r="E58" s="262"/>
    </row>
    <row r="59" spans="1:7" x14ac:dyDescent="0.2">
      <c r="E59" s="262"/>
    </row>
    <row r="60" spans="1:7" x14ac:dyDescent="0.2">
      <c r="E60" s="262"/>
    </row>
    <row r="61" spans="1:7" x14ac:dyDescent="0.2">
      <c r="E61" s="262"/>
    </row>
    <row r="62" spans="1:7" x14ac:dyDescent="0.2">
      <c r="E62" s="262"/>
    </row>
    <row r="63" spans="1:7" x14ac:dyDescent="0.2">
      <c r="E63" s="262"/>
    </row>
    <row r="64" spans="1:7" x14ac:dyDescent="0.2">
      <c r="E64" s="262"/>
    </row>
    <row r="65" spans="5:5" x14ac:dyDescent="0.2">
      <c r="E65" s="262"/>
    </row>
    <row r="66" spans="5:5" x14ac:dyDescent="0.2">
      <c r="E66" s="262"/>
    </row>
    <row r="67" spans="5:5" x14ac:dyDescent="0.2">
      <c r="E67" s="262"/>
    </row>
    <row r="68" spans="5:5" x14ac:dyDescent="0.2">
      <c r="E68" s="262"/>
    </row>
    <row r="69" spans="5:5" x14ac:dyDescent="0.2">
      <c r="E69" s="262"/>
    </row>
    <row r="70" spans="5:5" x14ac:dyDescent="0.2">
      <c r="E70" s="262"/>
    </row>
    <row r="71" spans="5:5" x14ac:dyDescent="0.2">
      <c r="E71" s="262"/>
    </row>
    <row r="72" spans="5:5" x14ac:dyDescent="0.2">
      <c r="E72" s="262"/>
    </row>
    <row r="73" spans="5:5" x14ac:dyDescent="0.2">
      <c r="E73" s="262"/>
    </row>
    <row r="74" spans="5:5" x14ac:dyDescent="0.2">
      <c r="E74" s="262"/>
    </row>
    <row r="75" spans="5:5" x14ac:dyDescent="0.2">
      <c r="E75" s="262"/>
    </row>
    <row r="76" spans="5:5" x14ac:dyDescent="0.2">
      <c r="E76" s="262"/>
    </row>
    <row r="77" spans="5:5" x14ac:dyDescent="0.2">
      <c r="E77" s="262"/>
    </row>
    <row r="78" spans="5:5" x14ac:dyDescent="0.2">
      <c r="E78" s="262"/>
    </row>
    <row r="79" spans="5:5" x14ac:dyDescent="0.2">
      <c r="E79" s="262"/>
    </row>
    <row r="80" spans="5:5" x14ac:dyDescent="0.2">
      <c r="E80" s="262"/>
    </row>
    <row r="81" spans="1:7" x14ac:dyDescent="0.2">
      <c r="E81" s="262"/>
    </row>
    <row r="82" spans="1:7" x14ac:dyDescent="0.2">
      <c r="E82" s="262"/>
    </row>
    <row r="83" spans="1:7" x14ac:dyDescent="0.2">
      <c r="E83" s="262"/>
    </row>
    <row r="84" spans="1:7" x14ac:dyDescent="0.2">
      <c r="E84" s="262"/>
    </row>
    <row r="85" spans="1:7" x14ac:dyDescent="0.2">
      <c r="A85" s="323"/>
      <c r="B85" s="323"/>
    </row>
    <row r="86" spans="1:7" x14ac:dyDescent="0.2">
      <c r="A86" s="312"/>
      <c r="B86" s="312"/>
      <c r="C86" s="324"/>
      <c r="D86" s="324"/>
      <c r="E86" s="325"/>
      <c r="F86" s="324"/>
      <c r="G86" s="326"/>
    </row>
    <row r="87" spans="1:7" x14ac:dyDescent="0.2">
      <c r="A87" s="327"/>
      <c r="B87" s="327"/>
      <c r="C87" s="312"/>
      <c r="D87" s="312"/>
      <c r="E87" s="328"/>
      <c r="F87" s="312"/>
      <c r="G87" s="312"/>
    </row>
    <row r="88" spans="1:7" x14ac:dyDescent="0.2">
      <c r="A88" s="312"/>
      <c r="B88" s="312"/>
      <c r="C88" s="312"/>
      <c r="D88" s="312"/>
      <c r="E88" s="328"/>
      <c r="F88" s="312"/>
      <c r="G88" s="312"/>
    </row>
    <row r="89" spans="1:7" x14ac:dyDescent="0.2">
      <c r="A89" s="312"/>
      <c r="B89" s="312"/>
      <c r="C89" s="312"/>
      <c r="D89" s="312"/>
      <c r="E89" s="328"/>
      <c r="F89" s="312"/>
      <c r="G89" s="312"/>
    </row>
    <row r="90" spans="1:7" x14ac:dyDescent="0.2">
      <c r="A90" s="312"/>
      <c r="B90" s="312"/>
      <c r="C90" s="312"/>
      <c r="D90" s="312"/>
      <c r="E90" s="328"/>
      <c r="F90" s="312"/>
      <c r="G90" s="312"/>
    </row>
    <row r="91" spans="1:7" x14ac:dyDescent="0.2">
      <c r="A91" s="312"/>
      <c r="B91" s="312"/>
      <c r="C91" s="312"/>
      <c r="D91" s="312"/>
      <c r="E91" s="328"/>
      <c r="F91" s="312"/>
      <c r="G91" s="312"/>
    </row>
    <row r="92" spans="1:7" x14ac:dyDescent="0.2">
      <c r="A92" s="312"/>
      <c r="B92" s="312"/>
      <c r="C92" s="312"/>
      <c r="D92" s="312"/>
      <c r="E92" s="328"/>
      <c r="F92" s="312"/>
      <c r="G92" s="312"/>
    </row>
    <row r="93" spans="1:7" x14ac:dyDescent="0.2">
      <c r="A93" s="312"/>
      <c r="B93" s="312"/>
      <c r="C93" s="312"/>
      <c r="D93" s="312"/>
      <c r="E93" s="328"/>
      <c r="F93" s="312"/>
      <c r="G93" s="312"/>
    </row>
    <row r="94" spans="1:7" x14ac:dyDescent="0.2">
      <c r="A94" s="312"/>
      <c r="B94" s="312"/>
      <c r="C94" s="312"/>
      <c r="D94" s="312"/>
      <c r="E94" s="328"/>
      <c r="F94" s="312"/>
      <c r="G94" s="312"/>
    </row>
    <row r="95" spans="1:7" x14ac:dyDescent="0.2">
      <c r="A95" s="312"/>
      <c r="B95" s="312"/>
      <c r="C95" s="312"/>
      <c r="D95" s="312"/>
      <c r="E95" s="328"/>
      <c r="F95" s="312"/>
      <c r="G95" s="312"/>
    </row>
    <row r="96" spans="1:7" x14ac:dyDescent="0.2">
      <c r="A96" s="312"/>
      <c r="B96" s="312"/>
      <c r="C96" s="312"/>
      <c r="D96" s="312"/>
      <c r="E96" s="328"/>
      <c r="F96" s="312"/>
      <c r="G96" s="312"/>
    </row>
    <row r="97" spans="1:7" x14ac:dyDescent="0.2">
      <c r="A97" s="312"/>
      <c r="B97" s="312"/>
      <c r="C97" s="312"/>
      <c r="D97" s="312"/>
      <c r="E97" s="328"/>
      <c r="F97" s="312"/>
      <c r="G97" s="312"/>
    </row>
    <row r="98" spans="1:7" x14ac:dyDescent="0.2">
      <c r="A98" s="312"/>
      <c r="B98" s="312"/>
      <c r="C98" s="312"/>
      <c r="D98" s="312"/>
      <c r="E98" s="328"/>
      <c r="F98" s="312"/>
      <c r="G98" s="312"/>
    </row>
    <row r="99" spans="1:7" x14ac:dyDescent="0.2">
      <c r="A99" s="312"/>
      <c r="B99" s="312"/>
      <c r="C99" s="312"/>
      <c r="D99" s="312"/>
      <c r="E99" s="328"/>
      <c r="F99" s="312"/>
      <c r="G99" s="312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419</v>
      </c>
      <c r="D2" s="106" t="s">
        <v>1694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4 Rek'!E13</f>
        <v>0</v>
      </c>
      <c r="D15" s="161">
        <f>'1 4 Rek'!A21</f>
        <v>0</v>
      </c>
      <c r="E15" s="162"/>
      <c r="F15" s="163"/>
      <c r="G15" s="160">
        <f>'1 4 Rek'!I21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4 Rek'!F13</f>
        <v>0</v>
      </c>
      <c r="D16" s="110"/>
      <c r="E16" s="164"/>
      <c r="F16" s="165"/>
      <c r="G16" s="160"/>
    </row>
    <row r="17" spans="1:7" ht="15.95" customHeight="1" x14ac:dyDescent="0.2">
      <c r="A17" s="158" t="s">
        <v>47</v>
      </c>
      <c r="B17" s="159" t="s">
        <v>48</v>
      </c>
      <c r="C17" s="160">
        <f>'1 4 Rek'!H13</f>
        <v>0</v>
      </c>
      <c r="D17" s="110"/>
      <c r="E17" s="164"/>
      <c r="F17" s="165"/>
      <c r="G17" s="160"/>
    </row>
    <row r="18" spans="1:7" ht="15.95" customHeight="1" x14ac:dyDescent="0.2">
      <c r="A18" s="166" t="s">
        <v>49</v>
      </c>
      <c r="B18" s="167" t="s">
        <v>50</v>
      </c>
      <c r="C18" s="160">
        <f>'1 4 Rek'!G13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4 Rek'!I13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4 Rek'!H19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70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419</v>
      </c>
      <c r="I1" s="213"/>
    </row>
    <row r="2" spans="1:57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1694</v>
      </c>
      <c r="H2" s="220"/>
      <c r="I2" s="221"/>
    </row>
    <row r="3" spans="1:57" ht="13.5" thickTop="1" x14ac:dyDescent="0.2">
      <c r="F3" s="138"/>
    </row>
    <row r="4" spans="1:57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57" ht="13.5" thickBot="1" x14ac:dyDescent="0.25"/>
    <row r="6" spans="1:57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57" s="138" customFormat="1" x14ac:dyDescent="0.2">
      <c r="A7" s="329" t="str">
        <f>'1 4 Pol'!B7</f>
        <v>731</v>
      </c>
      <c r="B7" s="70" t="str">
        <f>'1 4 Pol'!C7</f>
        <v>Ústřední vytápění - kotelny</v>
      </c>
      <c r="D7" s="231"/>
      <c r="E7" s="330">
        <f>'1 4 Pol'!BA35</f>
        <v>0</v>
      </c>
      <c r="F7" s="331">
        <f>'1 4 Pol'!BB35</f>
        <v>0</v>
      </c>
      <c r="G7" s="331">
        <f>'1 4 Pol'!BC35</f>
        <v>0</v>
      </c>
      <c r="H7" s="331">
        <f>'1 4 Pol'!BD35</f>
        <v>0</v>
      </c>
      <c r="I7" s="332">
        <f>'1 4 Pol'!BE35</f>
        <v>0</v>
      </c>
    </row>
    <row r="8" spans="1:57" s="138" customFormat="1" x14ac:dyDescent="0.2">
      <c r="A8" s="329" t="str">
        <f>'1 4 Pol'!B36</f>
        <v xml:space="preserve"> 731.</v>
      </c>
      <c r="B8" s="70" t="str">
        <f>'1 4 Pol'!C36</f>
        <v>Ústřední vytápění - odkouření</v>
      </c>
      <c r="D8" s="231"/>
      <c r="E8" s="330">
        <f>'1 4 Pol'!BA77</f>
        <v>0</v>
      </c>
      <c r="F8" s="331">
        <f>'1 4 Pol'!BB77</f>
        <v>0</v>
      </c>
      <c r="G8" s="331">
        <f>'1 4 Pol'!BC77</f>
        <v>0</v>
      </c>
      <c r="H8" s="331">
        <f>'1 4 Pol'!BD77</f>
        <v>0</v>
      </c>
      <c r="I8" s="332">
        <f>'1 4 Pol'!BE77</f>
        <v>0</v>
      </c>
    </row>
    <row r="9" spans="1:57" s="138" customFormat="1" x14ac:dyDescent="0.2">
      <c r="A9" s="329" t="str">
        <f>'1 4 Pol'!B78</f>
        <v>731.4</v>
      </c>
      <c r="B9" s="70" t="str">
        <f>'1 4 Pol'!C78</f>
        <v>Ústřední vytápění - potrubí</v>
      </c>
      <c r="D9" s="231"/>
      <c r="E9" s="330">
        <f>'1 4 Pol'!BA92</f>
        <v>0</v>
      </c>
      <c r="F9" s="331">
        <f>'1 4 Pol'!BB92</f>
        <v>0</v>
      </c>
      <c r="G9" s="331">
        <f>'1 4 Pol'!BC92</f>
        <v>0</v>
      </c>
      <c r="H9" s="331">
        <f>'1 4 Pol'!BD92</f>
        <v>0</v>
      </c>
      <c r="I9" s="332">
        <f>'1 4 Pol'!BE92</f>
        <v>0</v>
      </c>
    </row>
    <row r="10" spans="1:57" s="138" customFormat="1" x14ac:dyDescent="0.2">
      <c r="A10" s="329" t="str">
        <f>'1 4 Pol'!B93</f>
        <v>731.5</v>
      </c>
      <c r="B10" s="70" t="str">
        <f>'1 4 Pol'!C93</f>
        <v>Ústřední vytápění - armatury</v>
      </c>
      <c r="D10" s="231"/>
      <c r="E10" s="330">
        <f>'1 4 Pol'!BA115</f>
        <v>0</v>
      </c>
      <c r="F10" s="331">
        <f>'1 4 Pol'!BB115</f>
        <v>0</v>
      </c>
      <c r="G10" s="331">
        <f>'1 4 Pol'!BC115</f>
        <v>0</v>
      </c>
      <c r="H10" s="331">
        <f>'1 4 Pol'!BD115</f>
        <v>0</v>
      </c>
      <c r="I10" s="332">
        <f>'1 4 Pol'!BE115</f>
        <v>0</v>
      </c>
    </row>
    <row r="11" spans="1:57" s="138" customFormat="1" x14ac:dyDescent="0.2">
      <c r="A11" s="329" t="str">
        <f>'1 4 Pol'!B116</f>
        <v>731.6</v>
      </c>
      <c r="B11" s="70" t="str">
        <f>'1 4 Pol'!C116</f>
        <v>Ústřední vytápění - hlavice OT</v>
      </c>
      <c r="D11" s="231"/>
      <c r="E11" s="330">
        <f>'1 4 Pol'!BA119</f>
        <v>0</v>
      </c>
      <c r="F11" s="331">
        <f>'1 4 Pol'!BB119</f>
        <v>0</v>
      </c>
      <c r="G11" s="331">
        <f>'1 4 Pol'!BC119</f>
        <v>0</v>
      </c>
      <c r="H11" s="331">
        <f>'1 4 Pol'!BD119</f>
        <v>0</v>
      </c>
      <c r="I11" s="332">
        <f>'1 4 Pol'!BE119</f>
        <v>0</v>
      </c>
    </row>
    <row r="12" spans="1:57" s="138" customFormat="1" ht="13.5" thickBot="1" x14ac:dyDescent="0.25">
      <c r="A12" s="329" t="str">
        <f>'1 4 Pol'!B120</f>
        <v>731.7</v>
      </c>
      <c r="B12" s="70" t="str">
        <f>'1 4 Pol'!C120</f>
        <v>Ústřední vytápění - ostatní</v>
      </c>
      <c r="D12" s="231"/>
      <c r="E12" s="330">
        <f>'1 4 Pol'!BA128</f>
        <v>0</v>
      </c>
      <c r="F12" s="331">
        <f>'1 4 Pol'!BB128</f>
        <v>0</v>
      </c>
      <c r="G12" s="331">
        <f>'1 4 Pol'!BC128</f>
        <v>0</v>
      </c>
      <c r="H12" s="331">
        <f>'1 4 Pol'!BD128</f>
        <v>0</v>
      </c>
      <c r="I12" s="332">
        <f>'1 4 Pol'!BE128</f>
        <v>0</v>
      </c>
    </row>
    <row r="13" spans="1:57" s="14" customFormat="1" ht="13.5" thickBot="1" x14ac:dyDescent="0.25">
      <c r="A13" s="232"/>
      <c r="B13" s="233" t="s">
        <v>72</v>
      </c>
      <c r="C13" s="233"/>
      <c r="D13" s="234"/>
      <c r="E13" s="235">
        <f>SUM(E7:E12)</f>
        <v>0</v>
      </c>
      <c r="F13" s="236">
        <f>SUM(F7:F12)</f>
        <v>0</v>
      </c>
      <c r="G13" s="236">
        <f>SUM(G7:G12)</f>
        <v>0</v>
      </c>
      <c r="H13" s="236">
        <f>SUM(H7:H12)</f>
        <v>0</v>
      </c>
      <c r="I13" s="237">
        <f>SUM(I7:I12)</f>
        <v>0</v>
      </c>
    </row>
    <row r="14" spans="1:57" x14ac:dyDescent="0.2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57" ht="19.5" customHeight="1" x14ac:dyDescent="0.25">
      <c r="A15" s="223" t="s">
        <v>73</v>
      </c>
      <c r="B15" s="223"/>
      <c r="C15" s="223"/>
      <c r="D15" s="223"/>
      <c r="E15" s="223"/>
      <c r="F15" s="223"/>
      <c r="G15" s="238"/>
      <c r="H15" s="223"/>
      <c r="I15" s="223"/>
      <c r="BA15" s="144"/>
      <c r="BB15" s="144"/>
      <c r="BC15" s="144"/>
      <c r="BD15" s="144"/>
      <c r="BE15" s="144"/>
    </row>
    <row r="16" spans="1:57" ht="13.5" thickBot="1" x14ac:dyDescent="0.25"/>
    <row r="17" spans="1:53" x14ac:dyDescent="0.2">
      <c r="A17" s="176" t="s">
        <v>74</v>
      </c>
      <c r="B17" s="177"/>
      <c r="C17" s="177"/>
      <c r="D17" s="239"/>
      <c r="E17" s="240" t="s">
        <v>75</v>
      </c>
      <c r="F17" s="241" t="s">
        <v>5</v>
      </c>
      <c r="G17" s="242" t="s">
        <v>76</v>
      </c>
      <c r="H17" s="243"/>
      <c r="I17" s="244" t="s">
        <v>75</v>
      </c>
    </row>
    <row r="18" spans="1:53" x14ac:dyDescent="0.2">
      <c r="A18" s="168"/>
      <c r="B18" s="159"/>
      <c r="C18" s="159"/>
      <c r="D18" s="245"/>
      <c r="E18" s="246"/>
      <c r="F18" s="247"/>
      <c r="G18" s="248">
        <f>CHOOSE(BA18+1,E13+F13,E13+F13+H13,E13+F13+G13+H13,E13,F13,H13,G13,H13+G13,0)</f>
        <v>0</v>
      </c>
      <c r="H18" s="249"/>
      <c r="I18" s="250">
        <f>E18+F18*G18/100</f>
        <v>0</v>
      </c>
      <c r="BA18" s="1">
        <v>8</v>
      </c>
    </row>
    <row r="19" spans="1:53" ht="13.5" thickBot="1" x14ac:dyDescent="0.25">
      <c r="A19" s="251"/>
      <c r="B19" s="252" t="s">
        <v>77</v>
      </c>
      <c r="C19" s="253"/>
      <c r="D19" s="254"/>
      <c r="E19" s="255"/>
      <c r="F19" s="256"/>
      <c r="G19" s="256"/>
      <c r="H19" s="257">
        <f>SUM(I18:I18)</f>
        <v>0</v>
      </c>
      <c r="I19" s="258"/>
    </row>
    <row r="21" spans="1:53" x14ac:dyDescent="0.2">
      <c r="B21" s="14"/>
      <c r="F21" s="259"/>
      <c r="G21" s="260"/>
      <c r="H21" s="260"/>
      <c r="I21" s="54"/>
    </row>
    <row r="22" spans="1:53" x14ac:dyDescent="0.2">
      <c r="F22" s="259"/>
      <c r="G22" s="260"/>
      <c r="H22" s="260"/>
      <c r="I22" s="54"/>
    </row>
    <row r="23" spans="1:53" x14ac:dyDescent="0.2">
      <c r="F23" s="259"/>
      <c r="G23" s="260"/>
      <c r="H23" s="260"/>
      <c r="I23" s="54"/>
    </row>
    <row r="24" spans="1:53" x14ac:dyDescent="0.2">
      <c r="F24" s="259"/>
      <c r="G24" s="260"/>
      <c r="H24" s="260"/>
      <c r="I24" s="54"/>
    </row>
    <row r="25" spans="1:53" x14ac:dyDescent="0.2">
      <c r="F25" s="259"/>
      <c r="G25" s="260"/>
      <c r="H25" s="260"/>
      <c r="I25" s="54"/>
    </row>
    <row r="26" spans="1:53" x14ac:dyDescent="0.2">
      <c r="F26" s="259"/>
      <c r="G26" s="260"/>
      <c r="H26" s="260"/>
      <c r="I26" s="54"/>
    </row>
    <row r="27" spans="1:53" x14ac:dyDescent="0.2">
      <c r="F27" s="259"/>
      <c r="G27" s="260"/>
      <c r="H27" s="260"/>
      <c r="I27" s="54"/>
    </row>
    <row r="28" spans="1:53" x14ac:dyDescent="0.2">
      <c r="F28" s="259"/>
      <c r="G28" s="260"/>
      <c r="H28" s="260"/>
      <c r="I28" s="54"/>
    </row>
    <row r="29" spans="1:53" x14ac:dyDescent="0.2">
      <c r="F29" s="259"/>
      <c r="G29" s="260"/>
      <c r="H29" s="260"/>
      <c r="I29" s="54"/>
    </row>
    <row r="30" spans="1:53" x14ac:dyDescent="0.2">
      <c r="F30" s="259"/>
      <c r="G30" s="260"/>
      <c r="H30" s="260"/>
      <c r="I30" s="54"/>
    </row>
    <row r="31" spans="1:53" x14ac:dyDescent="0.2">
      <c r="F31" s="259"/>
      <c r="G31" s="260"/>
      <c r="H31" s="260"/>
      <c r="I31" s="54"/>
    </row>
    <row r="32" spans="1:53" x14ac:dyDescent="0.2">
      <c r="F32" s="259"/>
      <c r="G32" s="260"/>
      <c r="H32" s="260"/>
      <c r="I32" s="54"/>
    </row>
    <row r="33" spans="6:9" x14ac:dyDescent="0.2">
      <c r="F33" s="259"/>
      <c r="G33" s="260"/>
      <c r="H33" s="260"/>
      <c r="I33" s="54"/>
    </row>
    <row r="34" spans="6:9" x14ac:dyDescent="0.2">
      <c r="F34" s="259"/>
      <c r="G34" s="260"/>
      <c r="H34" s="260"/>
      <c r="I34" s="54"/>
    </row>
    <row r="35" spans="6:9" x14ac:dyDescent="0.2">
      <c r="F35" s="259"/>
      <c r="G35" s="260"/>
      <c r="H35" s="260"/>
      <c r="I35" s="54"/>
    </row>
    <row r="36" spans="6:9" x14ac:dyDescent="0.2">
      <c r="F36" s="259"/>
      <c r="G36" s="260"/>
      <c r="H36" s="260"/>
      <c r="I36" s="54"/>
    </row>
    <row r="37" spans="6:9" x14ac:dyDescent="0.2">
      <c r="F37" s="259"/>
      <c r="G37" s="260"/>
      <c r="H37" s="260"/>
      <c r="I37" s="54"/>
    </row>
    <row r="38" spans="6:9" x14ac:dyDescent="0.2">
      <c r="F38" s="259"/>
      <c r="G38" s="260"/>
      <c r="H38" s="260"/>
      <c r="I38" s="54"/>
    </row>
    <row r="39" spans="6:9" x14ac:dyDescent="0.2">
      <c r="F39" s="259"/>
      <c r="G39" s="260"/>
      <c r="H39" s="260"/>
      <c r="I39" s="54"/>
    </row>
    <row r="40" spans="6:9" x14ac:dyDescent="0.2">
      <c r="F40" s="259"/>
      <c r="G40" s="260"/>
      <c r="H40" s="260"/>
      <c r="I40" s="54"/>
    </row>
    <row r="41" spans="6:9" x14ac:dyDescent="0.2">
      <c r="F41" s="259"/>
      <c r="G41" s="260"/>
      <c r="H41" s="260"/>
      <c r="I41" s="54"/>
    </row>
    <row r="42" spans="6:9" x14ac:dyDescent="0.2">
      <c r="F42" s="259"/>
      <c r="G42" s="260"/>
      <c r="H42" s="260"/>
      <c r="I42" s="54"/>
    </row>
    <row r="43" spans="6:9" x14ac:dyDescent="0.2">
      <c r="F43" s="259"/>
      <c r="G43" s="260"/>
      <c r="H43" s="260"/>
      <c r="I43" s="54"/>
    </row>
    <row r="44" spans="6:9" x14ac:dyDescent="0.2">
      <c r="F44" s="259"/>
      <c r="G44" s="260"/>
      <c r="H44" s="260"/>
      <c r="I44" s="54"/>
    </row>
    <row r="45" spans="6:9" x14ac:dyDescent="0.2">
      <c r="F45" s="259"/>
      <c r="G45" s="260"/>
      <c r="H45" s="260"/>
      <c r="I45" s="54"/>
    </row>
    <row r="46" spans="6:9" x14ac:dyDescent="0.2">
      <c r="F46" s="259"/>
      <c r="G46" s="260"/>
      <c r="H46" s="260"/>
      <c r="I46" s="54"/>
    </row>
    <row r="47" spans="6:9" x14ac:dyDescent="0.2">
      <c r="F47" s="259"/>
      <c r="G47" s="260"/>
      <c r="H47" s="260"/>
      <c r="I47" s="54"/>
    </row>
    <row r="48" spans="6:9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  <row r="66" spans="6:9" x14ac:dyDescent="0.2">
      <c r="F66" s="259"/>
      <c r="G66" s="260"/>
      <c r="H66" s="260"/>
      <c r="I66" s="54"/>
    </row>
    <row r="67" spans="6:9" x14ac:dyDescent="0.2">
      <c r="F67" s="259"/>
      <c r="G67" s="260"/>
      <c r="H67" s="260"/>
      <c r="I67" s="54"/>
    </row>
    <row r="68" spans="6:9" x14ac:dyDescent="0.2">
      <c r="F68" s="259"/>
      <c r="G68" s="260"/>
      <c r="H68" s="260"/>
      <c r="I68" s="54"/>
    </row>
    <row r="69" spans="6:9" x14ac:dyDescent="0.2">
      <c r="F69" s="259"/>
      <c r="G69" s="260"/>
      <c r="H69" s="260"/>
      <c r="I69" s="54"/>
    </row>
    <row r="70" spans="6:9" x14ac:dyDescent="0.2">
      <c r="F70" s="259"/>
      <c r="G70" s="260"/>
      <c r="H70" s="260"/>
      <c r="I70" s="54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201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4 Rek'!H1</f>
        <v>4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4 Rek'!G2</f>
        <v>Liberec - Americká 742/60 - ÚT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1695</v>
      </c>
      <c r="C7" s="285" t="s">
        <v>1696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ht="22.5" x14ac:dyDescent="0.2">
      <c r="A8" s="294">
        <v>1</v>
      </c>
      <c r="B8" s="295" t="s">
        <v>1698</v>
      </c>
      <c r="C8" s="296" t="s">
        <v>1699</v>
      </c>
      <c r="D8" s="297" t="s">
        <v>1131</v>
      </c>
      <c r="E8" s="298">
        <v>2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0</v>
      </c>
      <c r="K8" s="301">
        <f>E8*J8</f>
        <v>0</v>
      </c>
      <c r="O8" s="293">
        <v>2</v>
      </c>
      <c r="AA8" s="262">
        <v>1</v>
      </c>
      <c r="AB8" s="262">
        <v>7</v>
      </c>
      <c r="AC8" s="262">
        <v>7</v>
      </c>
      <c r="AZ8" s="262">
        <v>2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7</v>
      </c>
    </row>
    <row r="9" spans="1:80" ht="22.5" x14ac:dyDescent="0.2">
      <c r="A9" s="294">
        <v>2</v>
      </c>
      <c r="B9" s="295" t="s">
        <v>1700</v>
      </c>
      <c r="C9" s="296" t="s">
        <v>1701</v>
      </c>
      <c r="D9" s="297" t="s">
        <v>93</v>
      </c>
      <c r="E9" s="298">
        <v>2</v>
      </c>
      <c r="F9" s="298">
        <v>0</v>
      </c>
      <c r="G9" s="299">
        <f>E9*F9</f>
        <v>0</v>
      </c>
      <c r="H9" s="300">
        <v>0</v>
      </c>
      <c r="I9" s="301">
        <f>E9*H9</f>
        <v>0</v>
      </c>
      <c r="J9" s="300"/>
      <c r="K9" s="301">
        <f>E9*J9</f>
        <v>0</v>
      </c>
      <c r="O9" s="293">
        <v>2</v>
      </c>
      <c r="AA9" s="262">
        <v>12</v>
      </c>
      <c r="AB9" s="262">
        <v>0</v>
      </c>
      <c r="AC9" s="262">
        <v>2</v>
      </c>
      <c r="AZ9" s="262">
        <v>2</v>
      </c>
      <c r="BA9" s="262">
        <f>IF(AZ9=1,G9,0)</f>
        <v>0</v>
      </c>
      <c r="BB9" s="262">
        <f>IF(AZ9=2,G9,0)</f>
        <v>0</v>
      </c>
      <c r="BC9" s="262">
        <f>IF(AZ9=3,G9,0)</f>
        <v>0</v>
      </c>
      <c r="BD9" s="262">
        <f>IF(AZ9=4,G9,0)</f>
        <v>0</v>
      </c>
      <c r="BE9" s="262">
        <f>IF(AZ9=5,G9,0)</f>
        <v>0</v>
      </c>
      <c r="CA9" s="293">
        <v>12</v>
      </c>
      <c r="CB9" s="293">
        <v>0</v>
      </c>
    </row>
    <row r="10" spans="1:80" ht="22.5" x14ac:dyDescent="0.2">
      <c r="A10" s="294">
        <v>3</v>
      </c>
      <c r="B10" s="295" t="s">
        <v>1702</v>
      </c>
      <c r="C10" s="296" t="s">
        <v>1703</v>
      </c>
      <c r="D10" s="297" t="s">
        <v>93</v>
      </c>
      <c r="E10" s="298">
        <v>2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/>
      <c r="K10" s="301">
        <f>E10*J10</f>
        <v>0</v>
      </c>
      <c r="O10" s="293">
        <v>2</v>
      </c>
      <c r="AA10" s="262">
        <v>12</v>
      </c>
      <c r="AB10" s="262">
        <v>0</v>
      </c>
      <c r="AC10" s="262">
        <v>3</v>
      </c>
      <c r="AZ10" s="262">
        <v>2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12</v>
      </c>
      <c r="CB10" s="293">
        <v>0</v>
      </c>
    </row>
    <row r="11" spans="1:80" ht="22.5" x14ac:dyDescent="0.2">
      <c r="A11" s="294">
        <v>4</v>
      </c>
      <c r="B11" s="295" t="s">
        <v>1704</v>
      </c>
      <c r="C11" s="296" t="s">
        <v>1705</v>
      </c>
      <c r="D11" s="297" t="s">
        <v>93</v>
      </c>
      <c r="E11" s="298">
        <v>1</v>
      </c>
      <c r="F11" s="298">
        <v>0</v>
      </c>
      <c r="G11" s="299">
        <f>E11*F11</f>
        <v>0</v>
      </c>
      <c r="H11" s="300">
        <v>0</v>
      </c>
      <c r="I11" s="301">
        <f>E11*H11</f>
        <v>0</v>
      </c>
      <c r="J11" s="300"/>
      <c r="K11" s="301">
        <f>E11*J11</f>
        <v>0</v>
      </c>
      <c r="O11" s="293">
        <v>2</v>
      </c>
      <c r="AA11" s="262">
        <v>12</v>
      </c>
      <c r="AB11" s="262">
        <v>0</v>
      </c>
      <c r="AC11" s="262">
        <v>4</v>
      </c>
      <c r="AZ11" s="262">
        <v>2</v>
      </c>
      <c r="BA11" s="262">
        <f>IF(AZ11=1,G11,0)</f>
        <v>0</v>
      </c>
      <c r="BB11" s="262">
        <f>IF(AZ11=2,G11,0)</f>
        <v>0</v>
      </c>
      <c r="BC11" s="262">
        <f>IF(AZ11=3,G11,0)</f>
        <v>0</v>
      </c>
      <c r="BD11" s="262">
        <f>IF(AZ11=4,G11,0)</f>
        <v>0</v>
      </c>
      <c r="BE11" s="262">
        <f>IF(AZ11=5,G11,0)</f>
        <v>0</v>
      </c>
      <c r="CA11" s="293">
        <v>12</v>
      </c>
      <c r="CB11" s="293">
        <v>0</v>
      </c>
    </row>
    <row r="12" spans="1:80" ht="22.5" x14ac:dyDescent="0.2">
      <c r="A12" s="294">
        <v>5</v>
      </c>
      <c r="B12" s="295" t="s">
        <v>1706</v>
      </c>
      <c r="C12" s="296" t="s">
        <v>1707</v>
      </c>
      <c r="D12" s="297" t="s">
        <v>93</v>
      </c>
      <c r="E12" s="298">
        <v>1</v>
      </c>
      <c r="F12" s="298">
        <v>0</v>
      </c>
      <c r="G12" s="299">
        <f>E12*F12</f>
        <v>0</v>
      </c>
      <c r="H12" s="300">
        <v>0</v>
      </c>
      <c r="I12" s="301">
        <f>E12*H12</f>
        <v>0</v>
      </c>
      <c r="J12" s="300"/>
      <c r="K12" s="301">
        <f>E12*J12</f>
        <v>0</v>
      </c>
      <c r="O12" s="293">
        <v>2</v>
      </c>
      <c r="AA12" s="262">
        <v>12</v>
      </c>
      <c r="AB12" s="262">
        <v>0</v>
      </c>
      <c r="AC12" s="262">
        <v>5</v>
      </c>
      <c r="AZ12" s="262">
        <v>2</v>
      </c>
      <c r="BA12" s="262">
        <f>IF(AZ12=1,G12,0)</f>
        <v>0</v>
      </c>
      <c r="BB12" s="262">
        <f>IF(AZ12=2,G12,0)</f>
        <v>0</v>
      </c>
      <c r="BC12" s="262">
        <f>IF(AZ12=3,G12,0)</f>
        <v>0</v>
      </c>
      <c r="BD12" s="262">
        <f>IF(AZ12=4,G12,0)</f>
        <v>0</v>
      </c>
      <c r="BE12" s="262">
        <f>IF(AZ12=5,G12,0)</f>
        <v>0</v>
      </c>
      <c r="CA12" s="293">
        <v>12</v>
      </c>
      <c r="CB12" s="293">
        <v>0</v>
      </c>
    </row>
    <row r="13" spans="1:80" ht="22.5" x14ac:dyDescent="0.2">
      <c r="A13" s="294">
        <v>6</v>
      </c>
      <c r="B13" s="295" t="s">
        <v>1708</v>
      </c>
      <c r="C13" s="296" t="s">
        <v>1709</v>
      </c>
      <c r="D13" s="297" t="s">
        <v>93</v>
      </c>
      <c r="E13" s="298">
        <v>2</v>
      </c>
      <c r="F13" s="298">
        <v>0</v>
      </c>
      <c r="G13" s="299">
        <f>E13*F13</f>
        <v>0</v>
      </c>
      <c r="H13" s="300">
        <v>0</v>
      </c>
      <c r="I13" s="301">
        <f>E13*H13</f>
        <v>0</v>
      </c>
      <c r="J13" s="300"/>
      <c r="K13" s="301">
        <f>E13*J13</f>
        <v>0</v>
      </c>
      <c r="O13" s="293">
        <v>2</v>
      </c>
      <c r="AA13" s="262">
        <v>12</v>
      </c>
      <c r="AB13" s="262">
        <v>0</v>
      </c>
      <c r="AC13" s="262">
        <v>6</v>
      </c>
      <c r="AZ13" s="262">
        <v>2</v>
      </c>
      <c r="BA13" s="262">
        <f>IF(AZ13=1,G13,0)</f>
        <v>0</v>
      </c>
      <c r="BB13" s="262">
        <f>IF(AZ13=2,G13,0)</f>
        <v>0</v>
      </c>
      <c r="BC13" s="262">
        <f>IF(AZ13=3,G13,0)</f>
        <v>0</v>
      </c>
      <c r="BD13" s="262">
        <f>IF(AZ13=4,G13,0)</f>
        <v>0</v>
      </c>
      <c r="BE13" s="262">
        <f>IF(AZ13=5,G13,0)</f>
        <v>0</v>
      </c>
      <c r="CA13" s="293">
        <v>12</v>
      </c>
      <c r="CB13" s="293">
        <v>0</v>
      </c>
    </row>
    <row r="14" spans="1:80" ht="22.5" x14ac:dyDescent="0.2">
      <c r="A14" s="294">
        <v>7</v>
      </c>
      <c r="B14" s="295" t="s">
        <v>1710</v>
      </c>
      <c r="C14" s="296" t="s">
        <v>1711</v>
      </c>
      <c r="D14" s="297" t="s">
        <v>93</v>
      </c>
      <c r="E14" s="298">
        <v>1</v>
      </c>
      <c r="F14" s="298">
        <v>0</v>
      </c>
      <c r="G14" s="299">
        <f>E14*F14</f>
        <v>0</v>
      </c>
      <c r="H14" s="300">
        <v>0</v>
      </c>
      <c r="I14" s="301">
        <f>E14*H14</f>
        <v>0</v>
      </c>
      <c r="J14" s="300"/>
      <c r="K14" s="301">
        <f>E14*J14</f>
        <v>0</v>
      </c>
      <c r="O14" s="293">
        <v>2</v>
      </c>
      <c r="AA14" s="262">
        <v>12</v>
      </c>
      <c r="AB14" s="262">
        <v>0</v>
      </c>
      <c r="AC14" s="262">
        <v>7</v>
      </c>
      <c r="AZ14" s="262">
        <v>2</v>
      </c>
      <c r="BA14" s="262">
        <f>IF(AZ14=1,G14,0)</f>
        <v>0</v>
      </c>
      <c r="BB14" s="262">
        <f>IF(AZ14=2,G14,0)</f>
        <v>0</v>
      </c>
      <c r="BC14" s="262">
        <f>IF(AZ14=3,G14,0)</f>
        <v>0</v>
      </c>
      <c r="BD14" s="262">
        <f>IF(AZ14=4,G14,0)</f>
        <v>0</v>
      </c>
      <c r="BE14" s="262">
        <f>IF(AZ14=5,G14,0)</f>
        <v>0</v>
      </c>
      <c r="CA14" s="293">
        <v>12</v>
      </c>
      <c r="CB14" s="293">
        <v>0</v>
      </c>
    </row>
    <row r="15" spans="1:80" ht="22.5" x14ac:dyDescent="0.2">
      <c r="A15" s="294">
        <v>8</v>
      </c>
      <c r="B15" s="295" t="s">
        <v>1712</v>
      </c>
      <c r="C15" s="296" t="s">
        <v>1713</v>
      </c>
      <c r="D15" s="297" t="s">
        <v>211</v>
      </c>
      <c r="E15" s="298">
        <v>2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/>
      <c r="K15" s="301">
        <f>E15*J15</f>
        <v>0</v>
      </c>
      <c r="O15" s="293">
        <v>2</v>
      </c>
      <c r="AA15" s="262">
        <v>12</v>
      </c>
      <c r="AB15" s="262">
        <v>0</v>
      </c>
      <c r="AC15" s="262">
        <v>8</v>
      </c>
      <c r="AZ15" s="262">
        <v>2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12</v>
      </c>
      <c r="CB15" s="293">
        <v>0</v>
      </c>
    </row>
    <row r="16" spans="1:80" x14ac:dyDescent="0.2">
      <c r="A16" s="294">
        <v>9</v>
      </c>
      <c r="B16" s="295" t="s">
        <v>1714</v>
      </c>
      <c r="C16" s="296" t="s">
        <v>1715</v>
      </c>
      <c r="D16" s="297" t="s">
        <v>93</v>
      </c>
      <c r="E16" s="298">
        <v>1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/>
      <c r="K16" s="301">
        <f>E16*J16</f>
        <v>0</v>
      </c>
      <c r="O16" s="293">
        <v>2</v>
      </c>
      <c r="AA16" s="262">
        <v>12</v>
      </c>
      <c r="AB16" s="262">
        <v>0</v>
      </c>
      <c r="AC16" s="262">
        <v>9</v>
      </c>
      <c r="AZ16" s="262">
        <v>2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12</v>
      </c>
      <c r="CB16" s="293">
        <v>0</v>
      </c>
    </row>
    <row r="17" spans="1:80" x14ac:dyDescent="0.2">
      <c r="A17" s="294">
        <v>10</v>
      </c>
      <c r="B17" s="295" t="s">
        <v>1716</v>
      </c>
      <c r="C17" s="296" t="s">
        <v>1717</v>
      </c>
      <c r="D17" s="297" t="s">
        <v>93</v>
      </c>
      <c r="E17" s="298">
        <v>1</v>
      </c>
      <c r="F17" s="298">
        <v>0</v>
      </c>
      <c r="G17" s="299">
        <f>E17*F17</f>
        <v>0</v>
      </c>
      <c r="H17" s="300">
        <v>0</v>
      </c>
      <c r="I17" s="301">
        <f>E17*H17</f>
        <v>0</v>
      </c>
      <c r="J17" s="300"/>
      <c r="K17" s="301">
        <f>E17*J17</f>
        <v>0</v>
      </c>
      <c r="O17" s="293">
        <v>2</v>
      </c>
      <c r="AA17" s="262">
        <v>12</v>
      </c>
      <c r="AB17" s="262">
        <v>0</v>
      </c>
      <c r="AC17" s="262">
        <v>10</v>
      </c>
      <c r="AZ17" s="262">
        <v>2</v>
      </c>
      <c r="BA17" s="262">
        <f>IF(AZ17=1,G17,0)</f>
        <v>0</v>
      </c>
      <c r="BB17" s="262">
        <f>IF(AZ17=2,G17,0)</f>
        <v>0</v>
      </c>
      <c r="BC17" s="262">
        <f>IF(AZ17=3,G17,0)</f>
        <v>0</v>
      </c>
      <c r="BD17" s="262">
        <f>IF(AZ17=4,G17,0)</f>
        <v>0</v>
      </c>
      <c r="BE17" s="262">
        <f>IF(AZ17=5,G17,0)</f>
        <v>0</v>
      </c>
      <c r="CA17" s="293">
        <v>12</v>
      </c>
      <c r="CB17" s="293">
        <v>0</v>
      </c>
    </row>
    <row r="18" spans="1:80" x14ac:dyDescent="0.2">
      <c r="A18" s="294">
        <v>11</v>
      </c>
      <c r="B18" s="295" t="s">
        <v>1718</v>
      </c>
      <c r="C18" s="296" t="s">
        <v>1719</v>
      </c>
      <c r="D18" s="297" t="s">
        <v>211</v>
      </c>
      <c r="E18" s="298">
        <v>1</v>
      </c>
      <c r="F18" s="298">
        <v>0</v>
      </c>
      <c r="G18" s="299">
        <f>E18*F18</f>
        <v>0</v>
      </c>
      <c r="H18" s="300">
        <v>0</v>
      </c>
      <c r="I18" s="301">
        <f>E18*H18</f>
        <v>0</v>
      </c>
      <c r="J18" s="300">
        <v>0</v>
      </c>
      <c r="K18" s="301">
        <f>E18*J18</f>
        <v>0</v>
      </c>
      <c r="O18" s="293">
        <v>2</v>
      </c>
      <c r="AA18" s="262">
        <v>1</v>
      </c>
      <c r="AB18" s="262">
        <v>7</v>
      </c>
      <c r="AC18" s="262">
        <v>7</v>
      </c>
      <c r="AZ18" s="262">
        <v>2</v>
      </c>
      <c r="BA18" s="262">
        <f>IF(AZ18=1,G18,0)</f>
        <v>0</v>
      </c>
      <c r="BB18" s="262">
        <f>IF(AZ18=2,G18,0)</f>
        <v>0</v>
      </c>
      <c r="BC18" s="262">
        <f>IF(AZ18=3,G18,0)</f>
        <v>0</v>
      </c>
      <c r="BD18" s="262">
        <f>IF(AZ18=4,G18,0)</f>
        <v>0</v>
      </c>
      <c r="BE18" s="262">
        <f>IF(AZ18=5,G18,0)</f>
        <v>0</v>
      </c>
      <c r="CA18" s="293">
        <v>1</v>
      </c>
      <c r="CB18" s="293">
        <v>7</v>
      </c>
    </row>
    <row r="19" spans="1:80" ht="22.5" x14ac:dyDescent="0.2">
      <c r="A19" s="294">
        <v>12</v>
      </c>
      <c r="B19" s="295" t="s">
        <v>1720</v>
      </c>
      <c r="C19" s="296" t="s">
        <v>1721</v>
      </c>
      <c r="D19" s="297" t="s">
        <v>93</v>
      </c>
      <c r="E19" s="298">
        <v>1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/>
      <c r="K19" s="301">
        <f>E19*J19</f>
        <v>0</v>
      </c>
      <c r="O19" s="293">
        <v>2</v>
      </c>
      <c r="AA19" s="262">
        <v>12</v>
      </c>
      <c r="AB19" s="262">
        <v>0</v>
      </c>
      <c r="AC19" s="262">
        <v>12</v>
      </c>
      <c r="AZ19" s="262">
        <v>2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12</v>
      </c>
      <c r="CB19" s="293">
        <v>0</v>
      </c>
    </row>
    <row r="20" spans="1:80" ht="22.5" x14ac:dyDescent="0.2">
      <c r="A20" s="294">
        <v>13</v>
      </c>
      <c r="B20" s="295" t="s">
        <v>1722</v>
      </c>
      <c r="C20" s="296" t="s">
        <v>1723</v>
      </c>
      <c r="D20" s="297" t="s">
        <v>93</v>
      </c>
      <c r="E20" s="298">
        <v>1</v>
      </c>
      <c r="F20" s="298">
        <v>0</v>
      </c>
      <c r="G20" s="299">
        <f>E20*F20</f>
        <v>0</v>
      </c>
      <c r="H20" s="300">
        <v>0</v>
      </c>
      <c r="I20" s="301">
        <f>E20*H20</f>
        <v>0</v>
      </c>
      <c r="J20" s="300"/>
      <c r="K20" s="301">
        <f>E20*J20</f>
        <v>0</v>
      </c>
      <c r="O20" s="293">
        <v>2</v>
      </c>
      <c r="AA20" s="262">
        <v>12</v>
      </c>
      <c r="AB20" s="262">
        <v>0</v>
      </c>
      <c r="AC20" s="262">
        <v>13</v>
      </c>
      <c r="AZ20" s="262">
        <v>2</v>
      </c>
      <c r="BA20" s="262">
        <f>IF(AZ20=1,G20,0)</f>
        <v>0</v>
      </c>
      <c r="BB20" s="262">
        <f>IF(AZ20=2,G20,0)</f>
        <v>0</v>
      </c>
      <c r="BC20" s="262">
        <f>IF(AZ20=3,G20,0)</f>
        <v>0</v>
      </c>
      <c r="BD20" s="262">
        <f>IF(AZ20=4,G20,0)</f>
        <v>0</v>
      </c>
      <c r="BE20" s="262">
        <f>IF(AZ20=5,G20,0)</f>
        <v>0</v>
      </c>
      <c r="CA20" s="293">
        <v>12</v>
      </c>
      <c r="CB20" s="293">
        <v>0</v>
      </c>
    </row>
    <row r="21" spans="1:80" ht="22.5" x14ac:dyDescent="0.2">
      <c r="A21" s="294">
        <v>14</v>
      </c>
      <c r="B21" s="295" t="s">
        <v>1724</v>
      </c>
      <c r="C21" s="296" t="s">
        <v>1725</v>
      </c>
      <c r="D21" s="297" t="s">
        <v>1131</v>
      </c>
      <c r="E21" s="298">
        <v>1</v>
      </c>
      <c r="F21" s="298">
        <v>0</v>
      </c>
      <c r="G21" s="299">
        <f>E21*F21</f>
        <v>0</v>
      </c>
      <c r="H21" s="300">
        <v>0</v>
      </c>
      <c r="I21" s="301">
        <f>E21*H21</f>
        <v>0</v>
      </c>
      <c r="J21" s="300">
        <v>0</v>
      </c>
      <c r="K21" s="301">
        <f>E21*J21</f>
        <v>0</v>
      </c>
      <c r="O21" s="293">
        <v>2</v>
      </c>
      <c r="AA21" s="262">
        <v>1</v>
      </c>
      <c r="AB21" s="262">
        <v>7</v>
      </c>
      <c r="AC21" s="262">
        <v>7</v>
      </c>
      <c r="AZ21" s="262">
        <v>2</v>
      </c>
      <c r="BA21" s="262">
        <f>IF(AZ21=1,G21,0)</f>
        <v>0</v>
      </c>
      <c r="BB21" s="262">
        <f>IF(AZ21=2,G21,0)</f>
        <v>0</v>
      </c>
      <c r="BC21" s="262">
        <f>IF(AZ21=3,G21,0)</f>
        <v>0</v>
      </c>
      <c r="BD21" s="262">
        <f>IF(AZ21=4,G21,0)</f>
        <v>0</v>
      </c>
      <c r="BE21" s="262">
        <f>IF(AZ21=5,G21,0)</f>
        <v>0</v>
      </c>
      <c r="CA21" s="293">
        <v>1</v>
      </c>
      <c r="CB21" s="293">
        <v>7</v>
      </c>
    </row>
    <row r="22" spans="1:80" ht="22.5" x14ac:dyDescent="0.2">
      <c r="A22" s="294">
        <v>15</v>
      </c>
      <c r="B22" s="295" t="s">
        <v>1726</v>
      </c>
      <c r="C22" s="296" t="s">
        <v>1727</v>
      </c>
      <c r="D22" s="297" t="s">
        <v>93</v>
      </c>
      <c r="E22" s="298">
        <v>1</v>
      </c>
      <c r="F22" s="298">
        <v>0</v>
      </c>
      <c r="G22" s="299">
        <f>E22*F22</f>
        <v>0</v>
      </c>
      <c r="H22" s="300">
        <v>0</v>
      </c>
      <c r="I22" s="301">
        <f>E22*H22</f>
        <v>0</v>
      </c>
      <c r="J22" s="300"/>
      <c r="K22" s="301">
        <f>E22*J22</f>
        <v>0</v>
      </c>
      <c r="O22" s="293">
        <v>2</v>
      </c>
      <c r="AA22" s="262">
        <v>12</v>
      </c>
      <c r="AB22" s="262">
        <v>0</v>
      </c>
      <c r="AC22" s="262">
        <v>15</v>
      </c>
      <c r="AZ22" s="262">
        <v>2</v>
      </c>
      <c r="BA22" s="262">
        <f>IF(AZ22=1,G22,0)</f>
        <v>0</v>
      </c>
      <c r="BB22" s="262">
        <f>IF(AZ22=2,G22,0)</f>
        <v>0</v>
      </c>
      <c r="BC22" s="262">
        <f>IF(AZ22=3,G22,0)</f>
        <v>0</v>
      </c>
      <c r="BD22" s="262">
        <f>IF(AZ22=4,G22,0)</f>
        <v>0</v>
      </c>
      <c r="BE22" s="262">
        <f>IF(AZ22=5,G22,0)</f>
        <v>0</v>
      </c>
      <c r="CA22" s="293">
        <v>12</v>
      </c>
      <c r="CB22" s="293">
        <v>0</v>
      </c>
    </row>
    <row r="23" spans="1:80" ht="22.5" x14ac:dyDescent="0.2">
      <c r="A23" s="294">
        <v>16</v>
      </c>
      <c r="B23" s="295" t="s">
        <v>1728</v>
      </c>
      <c r="C23" s="296" t="s">
        <v>1729</v>
      </c>
      <c r="D23" s="297" t="s">
        <v>1131</v>
      </c>
      <c r="E23" s="298">
        <v>1</v>
      </c>
      <c r="F23" s="298">
        <v>0</v>
      </c>
      <c r="G23" s="299">
        <f>E23*F23</f>
        <v>0</v>
      </c>
      <c r="H23" s="300">
        <v>0</v>
      </c>
      <c r="I23" s="301">
        <f>E23*H23</f>
        <v>0</v>
      </c>
      <c r="J23" s="300">
        <v>0</v>
      </c>
      <c r="K23" s="301">
        <f>E23*J23</f>
        <v>0</v>
      </c>
      <c r="O23" s="293">
        <v>2</v>
      </c>
      <c r="AA23" s="262">
        <v>1</v>
      </c>
      <c r="AB23" s="262">
        <v>7</v>
      </c>
      <c r="AC23" s="262">
        <v>7</v>
      </c>
      <c r="AZ23" s="262">
        <v>2</v>
      </c>
      <c r="BA23" s="262">
        <f>IF(AZ23=1,G23,0)</f>
        <v>0</v>
      </c>
      <c r="BB23" s="262">
        <f>IF(AZ23=2,G23,0)</f>
        <v>0</v>
      </c>
      <c r="BC23" s="262">
        <f>IF(AZ23=3,G23,0)</f>
        <v>0</v>
      </c>
      <c r="BD23" s="262">
        <f>IF(AZ23=4,G23,0)</f>
        <v>0</v>
      </c>
      <c r="BE23" s="262">
        <f>IF(AZ23=5,G23,0)</f>
        <v>0</v>
      </c>
      <c r="CA23" s="293">
        <v>1</v>
      </c>
      <c r="CB23" s="293">
        <v>7</v>
      </c>
    </row>
    <row r="24" spans="1:80" ht="22.5" x14ac:dyDescent="0.2">
      <c r="A24" s="294">
        <v>17</v>
      </c>
      <c r="B24" s="295" t="s">
        <v>1730</v>
      </c>
      <c r="C24" s="296" t="s">
        <v>1731</v>
      </c>
      <c r="D24" s="297" t="s">
        <v>93</v>
      </c>
      <c r="E24" s="298">
        <v>1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/>
      <c r="K24" s="301">
        <f>E24*J24</f>
        <v>0</v>
      </c>
      <c r="O24" s="293">
        <v>2</v>
      </c>
      <c r="AA24" s="262">
        <v>12</v>
      </c>
      <c r="AB24" s="262">
        <v>0</v>
      </c>
      <c r="AC24" s="262">
        <v>17</v>
      </c>
      <c r="AZ24" s="262">
        <v>2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12</v>
      </c>
      <c r="CB24" s="293">
        <v>0</v>
      </c>
    </row>
    <row r="25" spans="1:80" ht="22.5" x14ac:dyDescent="0.2">
      <c r="A25" s="294">
        <v>18</v>
      </c>
      <c r="B25" s="295" t="s">
        <v>1732</v>
      </c>
      <c r="C25" s="296" t="s">
        <v>1733</v>
      </c>
      <c r="D25" s="297" t="s">
        <v>1131</v>
      </c>
      <c r="E25" s="298">
        <v>1</v>
      </c>
      <c r="F25" s="298">
        <v>0</v>
      </c>
      <c r="G25" s="299">
        <f>E25*F25</f>
        <v>0</v>
      </c>
      <c r="H25" s="300">
        <v>0</v>
      </c>
      <c r="I25" s="301">
        <f>E25*H25</f>
        <v>0</v>
      </c>
      <c r="J25" s="300">
        <v>0</v>
      </c>
      <c r="K25" s="301">
        <f>E25*J25</f>
        <v>0</v>
      </c>
      <c r="O25" s="293">
        <v>2</v>
      </c>
      <c r="AA25" s="262">
        <v>1</v>
      </c>
      <c r="AB25" s="262">
        <v>7</v>
      </c>
      <c r="AC25" s="262">
        <v>7</v>
      </c>
      <c r="AZ25" s="262">
        <v>2</v>
      </c>
      <c r="BA25" s="262">
        <f>IF(AZ25=1,G25,0)</f>
        <v>0</v>
      </c>
      <c r="BB25" s="262">
        <f>IF(AZ25=2,G25,0)</f>
        <v>0</v>
      </c>
      <c r="BC25" s="262">
        <f>IF(AZ25=3,G25,0)</f>
        <v>0</v>
      </c>
      <c r="BD25" s="262">
        <f>IF(AZ25=4,G25,0)</f>
        <v>0</v>
      </c>
      <c r="BE25" s="262">
        <f>IF(AZ25=5,G25,0)</f>
        <v>0</v>
      </c>
      <c r="CA25" s="293">
        <v>1</v>
      </c>
      <c r="CB25" s="293">
        <v>7</v>
      </c>
    </row>
    <row r="26" spans="1:80" ht="22.5" x14ac:dyDescent="0.2">
      <c r="A26" s="294">
        <v>19</v>
      </c>
      <c r="B26" s="295" t="s">
        <v>1734</v>
      </c>
      <c r="C26" s="296" t="s">
        <v>1735</v>
      </c>
      <c r="D26" s="297" t="s">
        <v>93</v>
      </c>
      <c r="E26" s="298">
        <v>1</v>
      </c>
      <c r="F26" s="298">
        <v>0</v>
      </c>
      <c r="G26" s="299">
        <f>E26*F26</f>
        <v>0</v>
      </c>
      <c r="H26" s="300">
        <v>0</v>
      </c>
      <c r="I26" s="301">
        <f>E26*H26</f>
        <v>0</v>
      </c>
      <c r="J26" s="300"/>
      <c r="K26" s="301">
        <f>E26*J26</f>
        <v>0</v>
      </c>
      <c r="O26" s="293">
        <v>2</v>
      </c>
      <c r="AA26" s="262">
        <v>12</v>
      </c>
      <c r="AB26" s="262">
        <v>0</v>
      </c>
      <c r="AC26" s="262">
        <v>19</v>
      </c>
      <c r="AZ26" s="262">
        <v>2</v>
      </c>
      <c r="BA26" s="262">
        <f>IF(AZ26=1,G26,0)</f>
        <v>0</v>
      </c>
      <c r="BB26" s="262">
        <f>IF(AZ26=2,G26,0)</f>
        <v>0</v>
      </c>
      <c r="BC26" s="262">
        <f>IF(AZ26=3,G26,0)</f>
        <v>0</v>
      </c>
      <c r="BD26" s="262">
        <f>IF(AZ26=4,G26,0)</f>
        <v>0</v>
      </c>
      <c r="BE26" s="262">
        <f>IF(AZ26=5,G26,0)</f>
        <v>0</v>
      </c>
      <c r="CA26" s="293">
        <v>12</v>
      </c>
      <c r="CB26" s="293">
        <v>0</v>
      </c>
    </row>
    <row r="27" spans="1:80" ht="22.5" x14ac:dyDescent="0.2">
      <c r="A27" s="294">
        <v>20</v>
      </c>
      <c r="B27" s="295" t="s">
        <v>1736</v>
      </c>
      <c r="C27" s="296" t="s">
        <v>1737</v>
      </c>
      <c r="D27" s="297" t="s">
        <v>1131</v>
      </c>
      <c r="E27" s="298">
        <v>1</v>
      </c>
      <c r="F27" s="298">
        <v>0</v>
      </c>
      <c r="G27" s="299">
        <f>E27*F27</f>
        <v>0</v>
      </c>
      <c r="H27" s="300">
        <v>0</v>
      </c>
      <c r="I27" s="301">
        <f>E27*H27</f>
        <v>0</v>
      </c>
      <c r="J27" s="300"/>
      <c r="K27" s="301">
        <f>E27*J27</f>
        <v>0</v>
      </c>
      <c r="O27" s="293">
        <v>2</v>
      </c>
      <c r="AA27" s="262">
        <v>12</v>
      </c>
      <c r="AB27" s="262">
        <v>0</v>
      </c>
      <c r="AC27" s="262">
        <v>20</v>
      </c>
      <c r="AZ27" s="262">
        <v>2</v>
      </c>
      <c r="BA27" s="262">
        <f>IF(AZ27=1,G27,0)</f>
        <v>0</v>
      </c>
      <c r="BB27" s="262">
        <f>IF(AZ27=2,G27,0)</f>
        <v>0</v>
      </c>
      <c r="BC27" s="262">
        <f>IF(AZ27=3,G27,0)</f>
        <v>0</v>
      </c>
      <c r="BD27" s="262">
        <f>IF(AZ27=4,G27,0)</f>
        <v>0</v>
      </c>
      <c r="BE27" s="262">
        <f>IF(AZ27=5,G27,0)</f>
        <v>0</v>
      </c>
      <c r="CA27" s="293">
        <v>12</v>
      </c>
      <c r="CB27" s="293">
        <v>0</v>
      </c>
    </row>
    <row r="28" spans="1:80" ht="22.5" x14ac:dyDescent="0.2">
      <c r="A28" s="294">
        <v>21</v>
      </c>
      <c r="B28" s="295" t="s">
        <v>1738</v>
      </c>
      <c r="C28" s="296" t="s">
        <v>1739</v>
      </c>
      <c r="D28" s="297" t="s">
        <v>93</v>
      </c>
      <c r="E28" s="298">
        <v>1</v>
      </c>
      <c r="F28" s="298">
        <v>0</v>
      </c>
      <c r="G28" s="299">
        <f>E28*F28</f>
        <v>0</v>
      </c>
      <c r="H28" s="300">
        <v>0</v>
      </c>
      <c r="I28" s="301">
        <f>E28*H28</f>
        <v>0</v>
      </c>
      <c r="J28" s="300"/>
      <c r="K28" s="301">
        <f>E28*J28</f>
        <v>0</v>
      </c>
      <c r="O28" s="293">
        <v>2</v>
      </c>
      <c r="AA28" s="262">
        <v>12</v>
      </c>
      <c r="AB28" s="262">
        <v>0</v>
      </c>
      <c r="AC28" s="262">
        <v>21</v>
      </c>
      <c r="AZ28" s="262">
        <v>2</v>
      </c>
      <c r="BA28" s="262">
        <f>IF(AZ28=1,G28,0)</f>
        <v>0</v>
      </c>
      <c r="BB28" s="262">
        <f>IF(AZ28=2,G28,0)</f>
        <v>0</v>
      </c>
      <c r="BC28" s="262">
        <f>IF(AZ28=3,G28,0)</f>
        <v>0</v>
      </c>
      <c r="BD28" s="262">
        <f>IF(AZ28=4,G28,0)</f>
        <v>0</v>
      </c>
      <c r="BE28" s="262">
        <f>IF(AZ28=5,G28,0)</f>
        <v>0</v>
      </c>
      <c r="CA28" s="293">
        <v>12</v>
      </c>
      <c r="CB28" s="293">
        <v>0</v>
      </c>
    </row>
    <row r="29" spans="1:80" x14ac:dyDescent="0.2">
      <c r="A29" s="294">
        <v>22</v>
      </c>
      <c r="B29" s="295" t="s">
        <v>1740</v>
      </c>
      <c r="C29" s="296" t="s">
        <v>1741</v>
      </c>
      <c r="D29" s="297" t="s">
        <v>211</v>
      </c>
      <c r="E29" s="298">
        <v>11</v>
      </c>
      <c r="F29" s="298">
        <v>0</v>
      </c>
      <c r="G29" s="299">
        <f>E29*F29</f>
        <v>0</v>
      </c>
      <c r="H29" s="300">
        <v>0</v>
      </c>
      <c r="I29" s="301">
        <f>E29*H29</f>
        <v>0</v>
      </c>
      <c r="J29" s="300"/>
      <c r="K29" s="301">
        <f>E29*J29</f>
        <v>0</v>
      </c>
      <c r="O29" s="293">
        <v>2</v>
      </c>
      <c r="AA29" s="262">
        <v>12</v>
      </c>
      <c r="AB29" s="262">
        <v>0</v>
      </c>
      <c r="AC29" s="262">
        <v>22</v>
      </c>
      <c r="AZ29" s="262">
        <v>2</v>
      </c>
      <c r="BA29" s="262">
        <f>IF(AZ29=1,G29,0)</f>
        <v>0</v>
      </c>
      <c r="BB29" s="262">
        <f>IF(AZ29=2,G29,0)</f>
        <v>0</v>
      </c>
      <c r="BC29" s="262">
        <f>IF(AZ29=3,G29,0)</f>
        <v>0</v>
      </c>
      <c r="BD29" s="262">
        <f>IF(AZ29=4,G29,0)</f>
        <v>0</v>
      </c>
      <c r="BE29" s="262">
        <f>IF(AZ29=5,G29,0)</f>
        <v>0</v>
      </c>
      <c r="CA29" s="293">
        <v>12</v>
      </c>
      <c r="CB29" s="293">
        <v>0</v>
      </c>
    </row>
    <row r="30" spans="1:80" ht="22.5" x14ac:dyDescent="0.2">
      <c r="A30" s="294">
        <v>23</v>
      </c>
      <c r="B30" s="295" t="s">
        <v>1742</v>
      </c>
      <c r="C30" s="296" t="s">
        <v>1743</v>
      </c>
      <c r="D30" s="297" t="s">
        <v>93</v>
      </c>
      <c r="E30" s="298">
        <v>9</v>
      </c>
      <c r="F30" s="298">
        <v>0</v>
      </c>
      <c r="G30" s="299">
        <f>E30*F30</f>
        <v>0</v>
      </c>
      <c r="H30" s="300">
        <v>0</v>
      </c>
      <c r="I30" s="301">
        <f>E30*H30</f>
        <v>0</v>
      </c>
      <c r="J30" s="300"/>
      <c r="K30" s="301">
        <f>E30*J30</f>
        <v>0</v>
      </c>
      <c r="O30" s="293">
        <v>2</v>
      </c>
      <c r="AA30" s="262">
        <v>12</v>
      </c>
      <c r="AB30" s="262">
        <v>0</v>
      </c>
      <c r="AC30" s="262">
        <v>23</v>
      </c>
      <c r="AZ30" s="262">
        <v>2</v>
      </c>
      <c r="BA30" s="262">
        <f>IF(AZ30=1,G30,0)</f>
        <v>0</v>
      </c>
      <c r="BB30" s="262">
        <f>IF(AZ30=2,G30,0)</f>
        <v>0</v>
      </c>
      <c r="BC30" s="262">
        <f>IF(AZ30=3,G30,0)</f>
        <v>0</v>
      </c>
      <c r="BD30" s="262">
        <f>IF(AZ30=4,G30,0)</f>
        <v>0</v>
      </c>
      <c r="BE30" s="262">
        <f>IF(AZ30=5,G30,0)</f>
        <v>0</v>
      </c>
      <c r="CA30" s="293">
        <v>12</v>
      </c>
      <c r="CB30" s="293">
        <v>0</v>
      </c>
    </row>
    <row r="31" spans="1:80" ht="22.5" x14ac:dyDescent="0.2">
      <c r="A31" s="294">
        <v>24</v>
      </c>
      <c r="B31" s="295" t="s">
        <v>1744</v>
      </c>
      <c r="C31" s="296" t="s">
        <v>1745</v>
      </c>
      <c r="D31" s="297" t="s">
        <v>93</v>
      </c>
      <c r="E31" s="298">
        <v>1</v>
      </c>
      <c r="F31" s="298">
        <v>0</v>
      </c>
      <c r="G31" s="299">
        <f>E31*F31</f>
        <v>0</v>
      </c>
      <c r="H31" s="300">
        <v>0</v>
      </c>
      <c r="I31" s="301">
        <f>E31*H31</f>
        <v>0</v>
      </c>
      <c r="J31" s="300"/>
      <c r="K31" s="301">
        <f>E31*J31</f>
        <v>0</v>
      </c>
      <c r="O31" s="293">
        <v>2</v>
      </c>
      <c r="AA31" s="262">
        <v>12</v>
      </c>
      <c r="AB31" s="262">
        <v>0</v>
      </c>
      <c r="AC31" s="262">
        <v>24</v>
      </c>
      <c r="AZ31" s="262">
        <v>2</v>
      </c>
      <c r="BA31" s="262">
        <f>IF(AZ31=1,G31,0)</f>
        <v>0</v>
      </c>
      <c r="BB31" s="262">
        <f>IF(AZ31=2,G31,0)</f>
        <v>0</v>
      </c>
      <c r="BC31" s="262">
        <f>IF(AZ31=3,G31,0)</f>
        <v>0</v>
      </c>
      <c r="BD31" s="262">
        <f>IF(AZ31=4,G31,0)</f>
        <v>0</v>
      </c>
      <c r="BE31" s="262">
        <f>IF(AZ31=5,G31,0)</f>
        <v>0</v>
      </c>
      <c r="CA31" s="293">
        <v>12</v>
      </c>
      <c r="CB31" s="293">
        <v>0</v>
      </c>
    </row>
    <row r="32" spans="1:80" ht="22.5" x14ac:dyDescent="0.2">
      <c r="A32" s="294">
        <v>25</v>
      </c>
      <c r="B32" s="295" t="s">
        <v>1746</v>
      </c>
      <c r="C32" s="296" t="s">
        <v>1747</v>
      </c>
      <c r="D32" s="297" t="s">
        <v>93</v>
      </c>
      <c r="E32" s="298">
        <v>1</v>
      </c>
      <c r="F32" s="298">
        <v>0</v>
      </c>
      <c r="G32" s="299">
        <f>E32*F32</f>
        <v>0</v>
      </c>
      <c r="H32" s="300">
        <v>0</v>
      </c>
      <c r="I32" s="301">
        <f>E32*H32</f>
        <v>0</v>
      </c>
      <c r="J32" s="300"/>
      <c r="K32" s="301">
        <f>E32*J32</f>
        <v>0</v>
      </c>
      <c r="O32" s="293">
        <v>2</v>
      </c>
      <c r="AA32" s="262">
        <v>12</v>
      </c>
      <c r="AB32" s="262">
        <v>0</v>
      </c>
      <c r="AC32" s="262">
        <v>25</v>
      </c>
      <c r="AZ32" s="262">
        <v>2</v>
      </c>
      <c r="BA32" s="262">
        <f>IF(AZ32=1,G32,0)</f>
        <v>0</v>
      </c>
      <c r="BB32" s="262">
        <f>IF(AZ32=2,G32,0)</f>
        <v>0</v>
      </c>
      <c r="BC32" s="262">
        <f>IF(AZ32=3,G32,0)</f>
        <v>0</v>
      </c>
      <c r="BD32" s="262">
        <f>IF(AZ32=4,G32,0)</f>
        <v>0</v>
      </c>
      <c r="BE32" s="262">
        <f>IF(AZ32=5,G32,0)</f>
        <v>0</v>
      </c>
      <c r="CA32" s="293">
        <v>12</v>
      </c>
      <c r="CB32" s="293">
        <v>0</v>
      </c>
    </row>
    <row r="33" spans="1:80" x14ac:dyDescent="0.2">
      <c r="A33" s="294">
        <v>26</v>
      </c>
      <c r="B33" s="295" t="s">
        <v>1748</v>
      </c>
      <c r="C33" s="296" t="s">
        <v>1749</v>
      </c>
      <c r="D33" s="297" t="s">
        <v>93</v>
      </c>
      <c r="E33" s="298">
        <v>12</v>
      </c>
      <c r="F33" s="298">
        <v>0</v>
      </c>
      <c r="G33" s="299">
        <f>E33*F33</f>
        <v>0</v>
      </c>
      <c r="H33" s="300">
        <v>0</v>
      </c>
      <c r="I33" s="301">
        <f>E33*H33</f>
        <v>0</v>
      </c>
      <c r="J33" s="300"/>
      <c r="K33" s="301">
        <f>E33*J33</f>
        <v>0</v>
      </c>
      <c r="O33" s="293">
        <v>2</v>
      </c>
      <c r="AA33" s="262">
        <v>12</v>
      </c>
      <c r="AB33" s="262">
        <v>0</v>
      </c>
      <c r="AC33" s="262">
        <v>26</v>
      </c>
      <c r="AZ33" s="262">
        <v>2</v>
      </c>
      <c r="BA33" s="262">
        <f>IF(AZ33=1,G33,0)</f>
        <v>0</v>
      </c>
      <c r="BB33" s="262">
        <f>IF(AZ33=2,G33,0)</f>
        <v>0</v>
      </c>
      <c r="BC33" s="262">
        <f>IF(AZ33=3,G33,0)</f>
        <v>0</v>
      </c>
      <c r="BD33" s="262">
        <f>IF(AZ33=4,G33,0)</f>
        <v>0</v>
      </c>
      <c r="BE33" s="262">
        <f>IF(AZ33=5,G33,0)</f>
        <v>0</v>
      </c>
      <c r="CA33" s="293">
        <v>12</v>
      </c>
      <c r="CB33" s="293">
        <v>0</v>
      </c>
    </row>
    <row r="34" spans="1:80" x14ac:dyDescent="0.2">
      <c r="A34" s="294">
        <v>27</v>
      </c>
      <c r="B34" s="295" t="s">
        <v>1750</v>
      </c>
      <c r="C34" s="296" t="s">
        <v>1751</v>
      </c>
      <c r="D34" s="297" t="s">
        <v>139</v>
      </c>
      <c r="E34" s="298">
        <v>0.5</v>
      </c>
      <c r="F34" s="298">
        <v>0</v>
      </c>
      <c r="G34" s="299">
        <f>E34*F34</f>
        <v>0</v>
      </c>
      <c r="H34" s="300">
        <v>0</v>
      </c>
      <c r="I34" s="301">
        <f>E34*H34</f>
        <v>0</v>
      </c>
      <c r="J34" s="300">
        <v>0</v>
      </c>
      <c r="K34" s="301">
        <f>E34*J34</f>
        <v>0</v>
      </c>
      <c r="O34" s="293">
        <v>2</v>
      </c>
      <c r="AA34" s="262">
        <v>1</v>
      </c>
      <c r="AB34" s="262">
        <v>5</v>
      </c>
      <c r="AC34" s="262">
        <v>5</v>
      </c>
      <c r="AZ34" s="262">
        <v>2</v>
      </c>
      <c r="BA34" s="262">
        <f>IF(AZ34=1,G34,0)</f>
        <v>0</v>
      </c>
      <c r="BB34" s="262">
        <f>IF(AZ34=2,G34,0)</f>
        <v>0</v>
      </c>
      <c r="BC34" s="262">
        <f>IF(AZ34=3,G34,0)</f>
        <v>0</v>
      </c>
      <c r="BD34" s="262">
        <f>IF(AZ34=4,G34,0)</f>
        <v>0</v>
      </c>
      <c r="BE34" s="262">
        <f>IF(AZ34=5,G34,0)</f>
        <v>0</v>
      </c>
      <c r="CA34" s="293">
        <v>1</v>
      </c>
      <c r="CB34" s="293">
        <v>5</v>
      </c>
    </row>
    <row r="35" spans="1:80" x14ac:dyDescent="0.2">
      <c r="A35" s="313"/>
      <c r="B35" s="314" t="s">
        <v>94</v>
      </c>
      <c r="C35" s="315" t="s">
        <v>1697</v>
      </c>
      <c r="D35" s="316"/>
      <c r="E35" s="317"/>
      <c r="F35" s="318"/>
      <c r="G35" s="319">
        <f>SUM(G7:G34)</f>
        <v>0</v>
      </c>
      <c r="H35" s="320"/>
      <c r="I35" s="321">
        <f>SUM(I7:I34)</f>
        <v>0</v>
      </c>
      <c r="J35" s="320"/>
      <c r="K35" s="321">
        <f>SUM(K7:K34)</f>
        <v>0</v>
      </c>
      <c r="O35" s="293">
        <v>4</v>
      </c>
      <c r="BA35" s="322">
        <f>SUM(BA7:BA34)</f>
        <v>0</v>
      </c>
      <c r="BB35" s="322">
        <f>SUM(BB7:BB34)</f>
        <v>0</v>
      </c>
      <c r="BC35" s="322">
        <f>SUM(BC7:BC34)</f>
        <v>0</v>
      </c>
      <c r="BD35" s="322">
        <f>SUM(BD7:BD34)</f>
        <v>0</v>
      </c>
      <c r="BE35" s="322">
        <f>SUM(BE7:BE34)</f>
        <v>0</v>
      </c>
    </row>
    <row r="36" spans="1:80" x14ac:dyDescent="0.2">
      <c r="A36" s="283" t="s">
        <v>90</v>
      </c>
      <c r="B36" s="284" t="s">
        <v>1752</v>
      </c>
      <c r="C36" s="285" t="s">
        <v>1753</v>
      </c>
      <c r="D36" s="286"/>
      <c r="E36" s="287"/>
      <c r="F36" s="287"/>
      <c r="G36" s="288"/>
      <c r="H36" s="289"/>
      <c r="I36" s="290"/>
      <c r="J36" s="291"/>
      <c r="K36" s="292"/>
      <c r="O36" s="293">
        <v>1</v>
      </c>
    </row>
    <row r="37" spans="1:80" x14ac:dyDescent="0.2">
      <c r="A37" s="294">
        <v>28</v>
      </c>
      <c r="B37" s="295" t="s">
        <v>1755</v>
      </c>
      <c r="C37" s="296" t="s">
        <v>1756</v>
      </c>
      <c r="D37" s="297" t="s">
        <v>1131</v>
      </c>
      <c r="E37" s="298">
        <v>1</v>
      </c>
      <c r="F37" s="298">
        <v>0</v>
      </c>
      <c r="G37" s="299">
        <f>E37*F37</f>
        <v>0</v>
      </c>
      <c r="H37" s="300">
        <v>0</v>
      </c>
      <c r="I37" s="301">
        <f>E37*H37</f>
        <v>0</v>
      </c>
      <c r="J37" s="300"/>
      <c r="K37" s="301">
        <f>E37*J37</f>
        <v>0</v>
      </c>
      <c r="O37" s="293">
        <v>2</v>
      </c>
      <c r="AA37" s="262">
        <v>12</v>
      </c>
      <c r="AB37" s="262">
        <v>0</v>
      </c>
      <c r="AC37" s="262">
        <v>28</v>
      </c>
      <c r="AZ37" s="262">
        <v>1</v>
      </c>
      <c r="BA37" s="262">
        <f>IF(AZ37=1,G37,0)</f>
        <v>0</v>
      </c>
      <c r="BB37" s="262">
        <f>IF(AZ37=2,G37,0)</f>
        <v>0</v>
      </c>
      <c r="BC37" s="262">
        <f>IF(AZ37=3,G37,0)</f>
        <v>0</v>
      </c>
      <c r="BD37" s="262">
        <f>IF(AZ37=4,G37,0)</f>
        <v>0</v>
      </c>
      <c r="BE37" s="262">
        <f>IF(AZ37=5,G37,0)</f>
        <v>0</v>
      </c>
      <c r="CA37" s="293">
        <v>12</v>
      </c>
      <c r="CB37" s="293">
        <v>0</v>
      </c>
    </row>
    <row r="38" spans="1:80" x14ac:dyDescent="0.2">
      <c r="A38" s="294">
        <v>29</v>
      </c>
      <c r="B38" s="295" t="s">
        <v>1757</v>
      </c>
      <c r="C38" s="296" t="s">
        <v>1758</v>
      </c>
      <c r="D38" s="297" t="s">
        <v>93</v>
      </c>
      <c r="E38" s="298">
        <v>2</v>
      </c>
      <c r="F38" s="298">
        <v>0</v>
      </c>
      <c r="G38" s="299">
        <f>E38*F38</f>
        <v>0</v>
      </c>
      <c r="H38" s="300">
        <v>0</v>
      </c>
      <c r="I38" s="301">
        <f>E38*H38</f>
        <v>0</v>
      </c>
      <c r="J38" s="300"/>
      <c r="K38" s="301">
        <f>E38*J38</f>
        <v>0</v>
      </c>
      <c r="O38" s="293">
        <v>2</v>
      </c>
      <c r="AA38" s="262">
        <v>12</v>
      </c>
      <c r="AB38" s="262">
        <v>0</v>
      </c>
      <c r="AC38" s="262">
        <v>29</v>
      </c>
      <c r="AZ38" s="262">
        <v>1</v>
      </c>
      <c r="BA38" s="262">
        <f>IF(AZ38=1,G38,0)</f>
        <v>0</v>
      </c>
      <c r="BB38" s="262">
        <f>IF(AZ38=2,G38,0)</f>
        <v>0</v>
      </c>
      <c r="BC38" s="262">
        <f>IF(AZ38=3,G38,0)</f>
        <v>0</v>
      </c>
      <c r="BD38" s="262">
        <f>IF(AZ38=4,G38,0)</f>
        <v>0</v>
      </c>
      <c r="BE38" s="262">
        <f>IF(AZ38=5,G38,0)</f>
        <v>0</v>
      </c>
      <c r="CA38" s="293">
        <v>12</v>
      </c>
      <c r="CB38" s="293">
        <v>0</v>
      </c>
    </row>
    <row r="39" spans="1:80" ht="22.5" x14ac:dyDescent="0.2">
      <c r="A39" s="294">
        <v>30</v>
      </c>
      <c r="B39" s="295" t="s">
        <v>1759</v>
      </c>
      <c r="C39" s="296" t="s">
        <v>1760</v>
      </c>
      <c r="D39" s="297" t="s">
        <v>93</v>
      </c>
      <c r="E39" s="298">
        <v>1</v>
      </c>
      <c r="F39" s="298">
        <v>0</v>
      </c>
      <c r="G39" s="299">
        <f>E39*F39</f>
        <v>0</v>
      </c>
      <c r="H39" s="300">
        <v>0</v>
      </c>
      <c r="I39" s="301">
        <f>E39*H39</f>
        <v>0</v>
      </c>
      <c r="J39" s="300"/>
      <c r="K39" s="301">
        <f>E39*J39</f>
        <v>0</v>
      </c>
      <c r="O39" s="293">
        <v>2</v>
      </c>
      <c r="AA39" s="262">
        <v>12</v>
      </c>
      <c r="AB39" s="262">
        <v>0</v>
      </c>
      <c r="AC39" s="262">
        <v>30</v>
      </c>
      <c r="AZ39" s="262">
        <v>1</v>
      </c>
      <c r="BA39" s="262">
        <f>IF(AZ39=1,G39,0)</f>
        <v>0</v>
      </c>
      <c r="BB39" s="262">
        <f>IF(AZ39=2,G39,0)</f>
        <v>0</v>
      </c>
      <c r="BC39" s="262">
        <f>IF(AZ39=3,G39,0)</f>
        <v>0</v>
      </c>
      <c r="BD39" s="262">
        <f>IF(AZ39=4,G39,0)</f>
        <v>0</v>
      </c>
      <c r="BE39" s="262">
        <f>IF(AZ39=5,G39,0)</f>
        <v>0</v>
      </c>
      <c r="CA39" s="293">
        <v>12</v>
      </c>
      <c r="CB39" s="293">
        <v>0</v>
      </c>
    </row>
    <row r="40" spans="1:80" x14ac:dyDescent="0.2">
      <c r="A40" s="294">
        <v>31</v>
      </c>
      <c r="B40" s="295" t="s">
        <v>1761</v>
      </c>
      <c r="C40" s="296" t="s">
        <v>1762</v>
      </c>
      <c r="D40" s="297" t="s">
        <v>93</v>
      </c>
      <c r="E40" s="298">
        <v>1</v>
      </c>
      <c r="F40" s="298">
        <v>0</v>
      </c>
      <c r="G40" s="299">
        <f>E40*F40</f>
        <v>0</v>
      </c>
      <c r="H40" s="300">
        <v>0</v>
      </c>
      <c r="I40" s="301">
        <f>E40*H40</f>
        <v>0</v>
      </c>
      <c r="J40" s="300"/>
      <c r="K40" s="301">
        <f>E40*J40</f>
        <v>0</v>
      </c>
      <c r="O40" s="293">
        <v>2</v>
      </c>
      <c r="AA40" s="262">
        <v>12</v>
      </c>
      <c r="AB40" s="262">
        <v>0</v>
      </c>
      <c r="AC40" s="262">
        <v>31</v>
      </c>
      <c r="AZ40" s="262">
        <v>1</v>
      </c>
      <c r="BA40" s="262">
        <f>IF(AZ40=1,G40,0)</f>
        <v>0</v>
      </c>
      <c r="BB40" s="262">
        <f>IF(AZ40=2,G40,0)</f>
        <v>0</v>
      </c>
      <c r="BC40" s="262">
        <f>IF(AZ40=3,G40,0)</f>
        <v>0</v>
      </c>
      <c r="BD40" s="262">
        <f>IF(AZ40=4,G40,0)</f>
        <v>0</v>
      </c>
      <c r="BE40" s="262">
        <f>IF(AZ40=5,G40,0)</f>
        <v>0</v>
      </c>
      <c r="CA40" s="293">
        <v>12</v>
      </c>
      <c r="CB40" s="293">
        <v>0</v>
      </c>
    </row>
    <row r="41" spans="1:80" x14ac:dyDescent="0.2">
      <c r="A41" s="294">
        <v>32</v>
      </c>
      <c r="B41" s="295" t="s">
        <v>1763</v>
      </c>
      <c r="C41" s="296" t="s">
        <v>1764</v>
      </c>
      <c r="D41" s="297" t="s">
        <v>93</v>
      </c>
      <c r="E41" s="298">
        <v>1</v>
      </c>
      <c r="F41" s="298">
        <v>0</v>
      </c>
      <c r="G41" s="299">
        <f>E41*F41</f>
        <v>0</v>
      </c>
      <c r="H41" s="300">
        <v>0</v>
      </c>
      <c r="I41" s="301">
        <f>E41*H41</f>
        <v>0</v>
      </c>
      <c r="J41" s="300"/>
      <c r="K41" s="301">
        <f>E41*J41</f>
        <v>0</v>
      </c>
      <c r="O41" s="293">
        <v>2</v>
      </c>
      <c r="AA41" s="262">
        <v>12</v>
      </c>
      <c r="AB41" s="262">
        <v>0</v>
      </c>
      <c r="AC41" s="262">
        <v>32</v>
      </c>
      <c r="AZ41" s="262">
        <v>1</v>
      </c>
      <c r="BA41" s="262">
        <f>IF(AZ41=1,G41,0)</f>
        <v>0</v>
      </c>
      <c r="BB41" s="262">
        <f>IF(AZ41=2,G41,0)</f>
        <v>0</v>
      </c>
      <c r="BC41" s="262">
        <f>IF(AZ41=3,G41,0)</f>
        <v>0</v>
      </c>
      <c r="BD41" s="262">
        <f>IF(AZ41=4,G41,0)</f>
        <v>0</v>
      </c>
      <c r="BE41" s="262">
        <f>IF(AZ41=5,G41,0)</f>
        <v>0</v>
      </c>
      <c r="CA41" s="293">
        <v>12</v>
      </c>
      <c r="CB41" s="293">
        <v>0</v>
      </c>
    </row>
    <row r="42" spans="1:80" x14ac:dyDescent="0.2">
      <c r="A42" s="294">
        <v>33</v>
      </c>
      <c r="B42" s="295" t="s">
        <v>1765</v>
      </c>
      <c r="C42" s="296" t="s">
        <v>1766</v>
      </c>
      <c r="D42" s="297" t="s">
        <v>93</v>
      </c>
      <c r="E42" s="298">
        <v>4</v>
      </c>
      <c r="F42" s="298">
        <v>0</v>
      </c>
      <c r="G42" s="299">
        <f>E42*F42</f>
        <v>0</v>
      </c>
      <c r="H42" s="300">
        <v>0</v>
      </c>
      <c r="I42" s="301">
        <f>E42*H42</f>
        <v>0</v>
      </c>
      <c r="J42" s="300"/>
      <c r="K42" s="301">
        <f>E42*J42</f>
        <v>0</v>
      </c>
      <c r="O42" s="293">
        <v>2</v>
      </c>
      <c r="AA42" s="262">
        <v>12</v>
      </c>
      <c r="AB42" s="262">
        <v>0</v>
      </c>
      <c r="AC42" s="262">
        <v>33</v>
      </c>
      <c r="AZ42" s="262">
        <v>1</v>
      </c>
      <c r="BA42" s="262">
        <f>IF(AZ42=1,G42,0)</f>
        <v>0</v>
      </c>
      <c r="BB42" s="262">
        <f>IF(AZ42=2,G42,0)</f>
        <v>0</v>
      </c>
      <c r="BC42" s="262">
        <f>IF(AZ42=3,G42,0)</f>
        <v>0</v>
      </c>
      <c r="BD42" s="262">
        <f>IF(AZ42=4,G42,0)</f>
        <v>0</v>
      </c>
      <c r="BE42" s="262">
        <f>IF(AZ42=5,G42,0)</f>
        <v>0</v>
      </c>
      <c r="CA42" s="293">
        <v>12</v>
      </c>
      <c r="CB42" s="293">
        <v>0</v>
      </c>
    </row>
    <row r="43" spans="1:80" x14ac:dyDescent="0.2">
      <c r="A43" s="294">
        <v>34</v>
      </c>
      <c r="B43" s="295" t="s">
        <v>1767</v>
      </c>
      <c r="C43" s="296" t="s">
        <v>1768</v>
      </c>
      <c r="D43" s="297" t="s">
        <v>93</v>
      </c>
      <c r="E43" s="298">
        <v>4</v>
      </c>
      <c r="F43" s="298">
        <v>0</v>
      </c>
      <c r="G43" s="299">
        <f>E43*F43</f>
        <v>0</v>
      </c>
      <c r="H43" s="300">
        <v>0</v>
      </c>
      <c r="I43" s="301">
        <f>E43*H43</f>
        <v>0</v>
      </c>
      <c r="J43" s="300"/>
      <c r="K43" s="301">
        <f>E43*J43</f>
        <v>0</v>
      </c>
      <c r="O43" s="293">
        <v>2</v>
      </c>
      <c r="AA43" s="262">
        <v>12</v>
      </c>
      <c r="AB43" s="262">
        <v>0</v>
      </c>
      <c r="AC43" s="262">
        <v>34</v>
      </c>
      <c r="AZ43" s="262">
        <v>1</v>
      </c>
      <c r="BA43" s="262">
        <f>IF(AZ43=1,G43,0)</f>
        <v>0</v>
      </c>
      <c r="BB43" s="262">
        <f>IF(AZ43=2,G43,0)</f>
        <v>0</v>
      </c>
      <c r="BC43" s="262">
        <f>IF(AZ43=3,G43,0)</f>
        <v>0</v>
      </c>
      <c r="BD43" s="262">
        <f>IF(AZ43=4,G43,0)</f>
        <v>0</v>
      </c>
      <c r="BE43" s="262">
        <f>IF(AZ43=5,G43,0)</f>
        <v>0</v>
      </c>
      <c r="CA43" s="293">
        <v>12</v>
      </c>
      <c r="CB43" s="293">
        <v>0</v>
      </c>
    </row>
    <row r="44" spans="1:80" x14ac:dyDescent="0.2">
      <c r="A44" s="294">
        <v>35</v>
      </c>
      <c r="B44" s="295" t="s">
        <v>1769</v>
      </c>
      <c r="C44" s="296" t="s">
        <v>1770</v>
      </c>
      <c r="D44" s="297" t="s">
        <v>93</v>
      </c>
      <c r="E44" s="298">
        <v>4</v>
      </c>
      <c r="F44" s="298">
        <v>0</v>
      </c>
      <c r="G44" s="299">
        <f>E44*F44</f>
        <v>0</v>
      </c>
      <c r="H44" s="300">
        <v>0</v>
      </c>
      <c r="I44" s="301">
        <f>E44*H44</f>
        <v>0</v>
      </c>
      <c r="J44" s="300"/>
      <c r="K44" s="301">
        <f>E44*J44</f>
        <v>0</v>
      </c>
      <c r="O44" s="293">
        <v>2</v>
      </c>
      <c r="AA44" s="262">
        <v>12</v>
      </c>
      <c r="AB44" s="262">
        <v>0</v>
      </c>
      <c r="AC44" s="262">
        <v>35</v>
      </c>
      <c r="AZ44" s="262">
        <v>1</v>
      </c>
      <c r="BA44" s="262">
        <f>IF(AZ44=1,G44,0)</f>
        <v>0</v>
      </c>
      <c r="BB44" s="262">
        <f>IF(AZ44=2,G44,0)</f>
        <v>0</v>
      </c>
      <c r="BC44" s="262">
        <f>IF(AZ44=3,G44,0)</f>
        <v>0</v>
      </c>
      <c r="BD44" s="262">
        <f>IF(AZ44=4,G44,0)</f>
        <v>0</v>
      </c>
      <c r="BE44" s="262">
        <f>IF(AZ44=5,G44,0)</f>
        <v>0</v>
      </c>
      <c r="CA44" s="293">
        <v>12</v>
      </c>
      <c r="CB44" s="293">
        <v>0</v>
      </c>
    </row>
    <row r="45" spans="1:80" x14ac:dyDescent="0.2">
      <c r="A45" s="294">
        <v>36</v>
      </c>
      <c r="B45" s="295" t="s">
        <v>1771</v>
      </c>
      <c r="C45" s="296" t="s">
        <v>1772</v>
      </c>
      <c r="D45" s="297" t="s">
        <v>93</v>
      </c>
      <c r="E45" s="298">
        <v>6</v>
      </c>
      <c r="F45" s="298">
        <v>0</v>
      </c>
      <c r="G45" s="299">
        <f>E45*F45</f>
        <v>0</v>
      </c>
      <c r="H45" s="300">
        <v>0</v>
      </c>
      <c r="I45" s="301">
        <f>E45*H45</f>
        <v>0</v>
      </c>
      <c r="J45" s="300"/>
      <c r="K45" s="301">
        <f>E45*J45</f>
        <v>0</v>
      </c>
      <c r="O45" s="293">
        <v>2</v>
      </c>
      <c r="AA45" s="262">
        <v>12</v>
      </c>
      <c r="AB45" s="262">
        <v>0</v>
      </c>
      <c r="AC45" s="262">
        <v>36</v>
      </c>
      <c r="AZ45" s="262">
        <v>1</v>
      </c>
      <c r="BA45" s="262">
        <f>IF(AZ45=1,G45,0)</f>
        <v>0</v>
      </c>
      <c r="BB45" s="262">
        <f>IF(AZ45=2,G45,0)</f>
        <v>0</v>
      </c>
      <c r="BC45" s="262">
        <f>IF(AZ45=3,G45,0)</f>
        <v>0</v>
      </c>
      <c r="BD45" s="262">
        <f>IF(AZ45=4,G45,0)</f>
        <v>0</v>
      </c>
      <c r="BE45" s="262">
        <f>IF(AZ45=5,G45,0)</f>
        <v>0</v>
      </c>
      <c r="CA45" s="293">
        <v>12</v>
      </c>
      <c r="CB45" s="293">
        <v>0</v>
      </c>
    </row>
    <row r="46" spans="1:80" ht="22.5" x14ac:dyDescent="0.2">
      <c r="A46" s="294">
        <v>37</v>
      </c>
      <c r="B46" s="295" t="s">
        <v>1773</v>
      </c>
      <c r="C46" s="296" t="s">
        <v>1774</v>
      </c>
      <c r="D46" s="297" t="s">
        <v>93</v>
      </c>
      <c r="E46" s="298">
        <v>7</v>
      </c>
      <c r="F46" s="298">
        <v>0</v>
      </c>
      <c r="G46" s="299">
        <f>E46*F46</f>
        <v>0</v>
      </c>
      <c r="H46" s="300">
        <v>0</v>
      </c>
      <c r="I46" s="301">
        <f>E46*H46</f>
        <v>0</v>
      </c>
      <c r="J46" s="300"/>
      <c r="K46" s="301">
        <f>E46*J46</f>
        <v>0</v>
      </c>
      <c r="O46" s="293">
        <v>2</v>
      </c>
      <c r="AA46" s="262">
        <v>12</v>
      </c>
      <c r="AB46" s="262">
        <v>0</v>
      </c>
      <c r="AC46" s="262">
        <v>37</v>
      </c>
      <c r="AZ46" s="262">
        <v>1</v>
      </c>
      <c r="BA46" s="262">
        <f>IF(AZ46=1,G46,0)</f>
        <v>0</v>
      </c>
      <c r="BB46" s="262">
        <f>IF(AZ46=2,G46,0)</f>
        <v>0</v>
      </c>
      <c r="BC46" s="262">
        <f>IF(AZ46=3,G46,0)</f>
        <v>0</v>
      </c>
      <c r="BD46" s="262">
        <f>IF(AZ46=4,G46,0)</f>
        <v>0</v>
      </c>
      <c r="BE46" s="262">
        <f>IF(AZ46=5,G46,0)</f>
        <v>0</v>
      </c>
      <c r="CA46" s="293">
        <v>12</v>
      </c>
      <c r="CB46" s="293">
        <v>0</v>
      </c>
    </row>
    <row r="47" spans="1:80" ht="22.5" x14ac:dyDescent="0.2">
      <c r="A47" s="294">
        <v>38</v>
      </c>
      <c r="B47" s="295" t="s">
        <v>1775</v>
      </c>
      <c r="C47" s="296" t="s">
        <v>1776</v>
      </c>
      <c r="D47" s="297" t="s">
        <v>93</v>
      </c>
      <c r="E47" s="298">
        <v>2</v>
      </c>
      <c r="F47" s="298">
        <v>0</v>
      </c>
      <c r="G47" s="299">
        <f>E47*F47</f>
        <v>0</v>
      </c>
      <c r="H47" s="300">
        <v>0</v>
      </c>
      <c r="I47" s="301">
        <f>E47*H47</f>
        <v>0</v>
      </c>
      <c r="J47" s="300"/>
      <c r="K47" s="301">
        <f>E47*J47</f>
        <v>0</v>
      </c>
      <c r="O47" s="293">
        <v>2</v>
      </c>
      <c r="AA47" s="262">
        <v>12</v>
      </c>
      <c r="AB47" s="262">
        <v>0</v>
      </c>
      <c r="AC47" s="262">
        <v>38</v>
      </c>
      <c r="AZ47" s="262">
        <v>1</v>
      </c>
      <c r="BA47" s="262">
        <f>IF(AZ47=1,G47,0)</f>
        <v>0</v>
      </c>
      <c r="BB47" s="262">
        <f>IF(AZ47=2,G47,0)</f>
        <v>0</v>
      </c>
      <c r="BC47" s="262">
        <f>IF(AZ47=3,G47,0)</f>
        <v>0</v>
      </c>
      <c r="BD47" s="262">
        <f>IF(AZ47=4,G47,0)</f>
        <v>0</v>
      </c>
      <c r="BE47" s="262">
        <f>IF(AZ47=5,G47,0)</f>
        <v>0</v>
      </c>
      <c r="CA47" s="293">
        <v>12</v>
      </c>
      <c r="CB47" s="293">
        <v>0</v>
      </c>
    </row>
    <row r="48" spans="1:80" ht="22.5" x14ac:dyDescent="0.2">
      <c r="A48" s="294">
        <v>39</v>
      </c>
      <c r="B48" s="295" t="s">
        <v>1777</v>
      </c>
      <c r="C48" s="296" t="s">
        <v>1778</v>
      </c>
      <c r="D48" s="297" t="s">
        <v>93</v>
      </c>
      <c r="E48" s="298">
        <v>2</v>
      </c>
      <c r="F48" s="298">
        <v>0</v>
      </c>
      <c r="G48" s="299">
        <f>E48*F48</f>
        <v>0</v>
      </c>
      <c r="H48" s="300">
        <v>0</v>
      </c>
      <c r="I48" s="301">
        <f>E48*H48</f>
        <v>0</v>
      </c>
      <c r="J48" s="300"/>
      <c r="K48" s="301">
        <f>E48*J48</f>
        <v>0</v>
      </c>
      <c r="O48" s="293">
        <v>2</v>
      </c>
      <c r="AA48" s="262">
        <v>12</v>
      </c>
      <c r="AB48" s="262">
        <v>0</v>
      </c>
      <c r="AC48" s="262">
        <v>39</v>
      </c>
      <c r="AZ48" s="262">
        <v>1</v>
      </c>
      <c r="BA48" s="262">
        <f>IF(AZ48=1,G48,0)</f>
        <v>0</v>
      </c>
      <c r="BB48" s="262">
        <f>IF(AZ48=2,G48,0)</f>
        <v>0</v>
      </c>
      <c r="BC48" s="262">
        <f>IF(AZ48=3,G48,0)</f>
        <v>0</v>
      </c>
      <c r="BD48" s="262">
        <f>IF(AZ48=4,G48,0)</f>
        <v>0</v>
      </c>
      <c r="BE48" s="262">
        <f>IF(AZ48=5,G48,0)</f>
        <v>0</v>
      </c>
      <c r="CA48" s="293">
        <v>12</v>
      </c>
      <c r="CB48" s="293">
        <v>0</v>
      </c>
    </row>
    <row r="49" spans="1:80" x14ac:dyDescent="0.2">
      <c r="A49" s="294">
        <v>40</v>
      </c>
      <c r="B49" s="295" t="s">
        <v>1779</v>
      </c>
      <c r="C49" s="296" t="s">
        <v>1780</v>
      </c>
      <c r="D49" s="297" t="s">
        <v>93</v>
      </c>
      <c r="E49" s="298">
        <v>1</v>
      </c>
      <c r="F49" s="298">
        <v>0</v>
      </c>
      <c r="G49" s="299">
        <f>E49*F49</f>
        <v>0</v>
      </c>
      <c r="H49" s="300">
        <v>0</v>
      </c>
      <c r="I49" s="301">
        <f>E49*H49</f>
        <v>0</v>
      </c>
      <c r="J49" s="300"/>
      <c r="K49" s="301">
        <f>E49*J49</f>
        <v>0</v>
      </c>
      <c r="O49" s="293">
        <v>2</v>
      </c>
      <c r="AA49" s="262">
        <v>12</v>
      </c>
      <c r="AB49" s="262">
        <v>0</v>
      </c>
      <c r="AC49" s="262">
        <v>40</v>
      </c>
      <c r="AZ49" s="262">
        <v>1</v>
      </c>
      <c r="BA49" s="262">
        <f>IF(AZ49=1,G49,0)</f>
        <v>0</v>
      </c>
      <c r="BB49" s="262">
        <f>IF(AZ49=2,G49,0)</f>
        <v>0</v>
      </c>
      <c r="BC49" s="262">
        <f>IF(AZ49=3,G49,0)</f>
        <v>0</v>
      </c>
      <c r="BD49" s="262">
        <f>IF(AZ49=4,G49,0)</f>
        <v>0</v>
      </c>
      <c r="BE49" s="262">
        <f>IF(AZ49=5,G49,0)</f>
        <v>0</v>
      </c>
      <c r="CA49" s="293">
        <v>12</v>
      </c>
      <c r="CB49" s="293">
        <v>0</v>
      </c>
    </row>
    <row r="50" spans="1:80" x14ac:dyDescent="0.2">
      <c r="A50" s="294">
        <v>41</v>
      </c>
      <c r="B50" s="295" t="s">
        <v>1781</v>
      </c>
      <c r="C50" s="296" t="s">
        <v>1782</v>
      </c>
      <c r="D50" s="297" t="s">
        <v>1131</v>
      </c>
      <c r="E50" s="298">
        <v>1</v>
      </c>
      <c r="F50" s="298">
        <v>0</v>
      </c>
      <c r="G50" s="299">
        <f>E50*F50</f>
        <v>0</v>
      </c>
      <c r="H50" s="300">
        <v>0</v>
      </c>
      <c r="I50" s="301">
        <f>E50*H50</f>
        <v>0</v>
      </c>
      <c r="J50" s="300"/>
      <c r="K50" s="301">
        <f>E50*J50</f>
        <v>0</v>
      </c>
      <c r="O50" s="293">
        <v>2</v>
      </c>
      <c r="AA50" s="262">
        <v>12</v>
      </c>
      <c r="AB50" s="262">
        <v>0</v>
      </c>
      <c r="AC50" s="262">
        <v>41</v>
      </c>
      <c r="AZ50" s="262">
        <v>1</v>
      </c>
      <c r="BA50" s="262">
        <f>IF(AZ50=1,G50,0)</f>
        <v>0</v>
      </c>
      <c r="BB50" s="262">
        <f>IF(AZ50=2,G50,0)</f>
        <v>0</v>
      </c>
      <c r="BC50" s="262">
        <f>IF(AZ50=3,G50,0)</f>
        <v>0</v>
      </c>
      <c r="BD50" s="262">
        <f>IF(AZ50=4,G50,0)</f>
        <v>0</v>
      </c>
      <c r="BE50" s="262">
        <f>IF(AZ50=5,G50,0)</f>
        <v>0</v>
      </c>
      <c r="CA50" s="293">
        <v>12</v>
      </c>
      <c r="CB50" s="293">
        <v>0</v>
      </c>
    </row>
    <row r="51" spans="1:80" x14ac:dyDescent="0.2">
      <c r="A51" s="294">
        <v>42</v>
      </c>
      <c r="B51" s="295" t="s">
        <v>1783</v>
      </c>
      <c r="C51" s="296" t="s">
        <v>1784</v>
      </c>
      <c r="D51" s="297" t="s">
        <v>93</v>
      </c>
      <c r="E51" s="298">
        <v>3</v>
      </c>
      <c r="F51" s="298">
        <v>0</v>
      </c>
      <c r="G51" s="299">
        <f>E51*F51</f>
        <v>0</v>
      </c>
      <c r="H51" s="300">
        <v>0</v>
      </c>
      <c r="I51" s="301">
        <f>E51*H51</f>
        <v>0</v>
      </c>
      <c r="J51" s="300"/>
      <c r="K51" s="301">
        <f>E51*J51</f>
        <v>0</v>
      </c>
      <c r="O51" s="293">
        <v>2</v>
      </c>
      <c r="AA51" s="262">
        <v>12</v>
      </c>
      <c r="AB51" s="262">
        <v>0</v>
      </c>
      <c r="AC51" s="262">
        <v>42</v>
      </c>
      <c r="AZ51" s="262">
        <v>1</v>
      </c>
      <c r="BA51" s="262">
        <f>IF(AZ51=1,G51,0)</f>
        <v>0</v>
      </c>
      <c r="BB51" s="262">
        <f>IF(AZ51=2,G51,0)</f>
        <v>0</v>
      </c>
      <c r="BC51" s="262">
        <f>IF(AZ51=3,G51,0)</f>
        <v>0</v>
      </c>
      <c r="BD51" s="262">
        <f>IF(AZ51=4,G51,0)</f>
        <v>0</v>
      </c>
      <c r="BE51" s="262">
        <f>IF(AZ51=5,G51,0)</f>
        <v>0</v>
      </c>
      <c r="CA51" s="293">
        <v>12</v>
      </c>
      <c r="CB51" s="293">
        <v>0</v>
      </c>
    </row>
    <row r="52" spans="1:80" x14ac:dyDescent="0.2">
      <c r="A52" s="294">
        <v>43</v>
      </c>
      <c r="B52" s="295" t="s">
        <v>1785</v>
      </c>
      <c r="C52" s="296" t="s">
        <v>1786</v>
      </c>
      <c r="D52" s="297" t="s">
        <v>93</v>
      </c>
      <c r="E52" s="298">
        <v>6</v>
      </c>
      <c r="F52" s="298">
        <v>0</v>
      </c>
      <c r="G52" s="299">
        <f>E52*F52</f>
        <v>0</v>
      </c>
      <c r="H52" s="300">
        <v>0</v>
      </c>
      <c r="I52" s="301">
        <f>E52*H52</f>
        <v>0</v>
      </c>
      <c r="J52" s="300"/>
      <c r="K52" s="301">
        <f>E52*J52</f>
        <v>0</v>
      </c>
      <c r="O52" s="293">
        <v>2</v>
      </c>
      <c r="AA52" s="262">
        <v>12</v>
      </c>
      <c r="AB52" s="262">
        <v>0</v>
      </c>
      <c r="AC52" s="262">
        <v>43</v>
      </c>
      <c r="AZ52" s="262">
        <v>1</v>
      </c>
      <c r="BA52" s="262">
        <f>IF(AZ52=1,G52,0)</f>
        <v>0</v>
      </c>
      <c r="BB52" s="262">
        <f>IF(AZ52=2,G52,0)</f>
        <v>0</v>
      </c>
      <c r="BC52" s="262">
        <f>IF(AZ52=3,G52,0)</f>
        <v>0</v>
      </c>
      <c r="BD52" s="262">
        <f>IF(AZ52=4,G52,0)</f>
        <v>0</v>
      </c>
      <c r="BE52" s="262">
        <f>IF(AZ52=5,G52,0)</f>
        <v>0</v>
      </c>
      <c r="CA52" s="293">
        <v>12</v>
      </c>
      <c r="CB52" s="293">
        <v>0</v>
      </c>
    </row>
    <row r="53" spans="1:80" x14ac:dyDescent="0.2">
      <c r="A53" s="294">
        <v>44</v>
      </c>
      <c r="B53" s="295" t="s">
        <v>1787</v>
      </c>
      <c r="C53" s="296" t="s">
        <v>1788</v>
      </c>
      <c r="D53" s="297" t="s">
        <v>93</v>
      </c>
      <c r="E53" s="298">
        <v>5</v>
      </c>
      <c r="F53" s="298">
        <v>0</v>
      </c>
      <c r="G53" s="299">
        <f>E53*F53</f>
        <v>0</v>
      </c>
      <c r="H53" s="300">
        <v>0</v>
      </c>
      <c r="I53" s="301">
        <f>E53*H53</f>
        <v>0</v>
      </c>
      <c r="J53" s="300"/>
      <c r="K53" s="301">
        <f>E53*J53</f>
        <v>0</v>
      </c>
      <c r="O53" s="293">
        <v>2</v>
      </c>
      <c r="AA53" s="262">
        <v>12</v>
      </c>
      <c r="AB53" s="262">
        <v>0</v>
      </c>
      <c r="AC53" s="262">
        <v>44</v>
      </c>
      <c r="AZ53" s="262">
        <v>1</v>
      </c>
      <c r="BA53" s="262">
        <f>IF(AZ53=1,G53,0)</f>
        <v>0</v>
      </c>
      <c r="BB53" s="262">
        <f>IF(AZ53=2,G53,0)</f>
        <v>0</v>
      </c>
      <c r="BC53" s="262">
        <f>IF(AZ53=3,G53,0)</f>
        <v>0</v>
      </c>
      <c r="BD53" s="262">
        <f>IF(AZ53=4,G53,0)</f>
        <v>0</v>
      </c>
      <c r="BE53" s="262">
        <f>IF(AZ53=5,G53,0)</f>
        <v>0</v>
      </c>
      <c r="CA53" s="293">
        <v>12</v>
      </c>
      <c r="CB53" s="293">
        <v>0</v>
      </c>
    </row>
    <row r="54" spans="1:80" x14ac:dyDescent="0.2">
      <c r="A54" s="294">
        <v>45</v>
      </c>
      <c r="B54" s="295" t="s">
        <v>1789</v>
      </c>
      <c r="C54" s="296" t="s">
        <v>1790</v>
      </c>
      <c r="D54" s="297" t="s">
        <v>93</v>
      </c>
      <c r="E54" s="298">
        <v>5</v>
      </c>
      <c r="F54" s="298">
        <v>0</v>
      </c>
      <c r="G54" s="299">
        <f>E54*F54</f>
        <v>0</v>
      </c>
      <c r="H54" s="300">
        <v>0</v>
      </c>
      <c r="I54" s="301">
        <f>E54*H54</f>
        <v>0</v>
      </c>
      <c r="J54" s="300"/>
      <c r="K54" s="301">
        <f>E54*J54</f>
        <v>0</v>
      </c>
      <c r="O54" s="293">
        <v>2</v>
      </c>
      <c r="AA54" s="262">
        <v>12</v>
      </c>
      <c r="AB54" s="262">
        <v>0</v>
      </c>
      <c r="AC54" s="262">
        <v>45</v>
      </c>
      <c r="AZ54" s="262">
        <v>1</v>
      </c>
      <c r="BA54" s="262">
        <f>IF(AZ54=1,G54,0)</f>
        <v>0</v>
      </c>
      <c r="BB54" s="262">
        <f>IF(AZ54=2,G54,0)</f>
        <v>0</v>
      </c>
      <c r="BC54" s="262">
        <f>IF(AZ54=3,G54,0)</f>
        <v>0</v>
      </c>
      <c r="BD54" s="262">
        <f>IF(AZ54=4,G54,0)</f>
        <v>0</v>
      </c>
      <c r="BE54" s="262">
        <f>IF(AZ54=5,G54,0)</f>
        <v>0</v>
      </c>
      <c r="CA54" s="293">
        <v>12</v>
      </c>
      <c r="CB54" s="293">
        <v>0</v>
      </c>
    </row>
    <row r="55" spans="1:80" x14ac:dyDescent="0.2">
      <c r="A55" s="294">
        <v>46</v>
      </c>
      <c r="B55" s="295" t="s">
        <v>1791</v>
      </c>
      <c r="C55" s="296" t="s">
        <v>1792</v>
      </c>
      <c r="D55" s="297" t="s">
        <v>93</v>
      </c>
      <c r="E55" s="298">
        <v>1</v>
      </c>
      <c r="F55" s="298">
        <v>0</v>
      </c>
      <c r="G55" s="299">
        <f>E55*F55</f>
        <v>0</v>
      </c>
      <c r="H55" s="300">
        <v>0</v>
      </c>
      <c r="I55" s="301">
        <f>E55*H55</f>
        <v>0</v>
      </c>
      <c r="J55" s="300"/>
      <c r="K55" s="301">
        <f>E55*J55</f>
        <v>0</v>
      </c>
      <c r="O55" s="293">
        <v>2</v>
      </c>
      <c r="AA55" s="262">
        <v>12</v>
      </c>
      <c r="AB55" s="262">
        <v>0</v>
      </c>
      <c r="AC55" s="262">
        <v>46</v>
      </c>
      <c r="AZ55" s="262">
        <v>1</v>
      </c>
      <c r="BA55" s="262">
        <f>IF(AZ55=1,G55,0)</f>
        <v>0</v>
      </c>
      <c r="BB55" s="262">
        <f>IF(AZ55=2,G55,0)</f>
        <v>0</v>
      </c>
      <c r="BC55" s="262">
        <f>IF(AZ55=3,G55,0)</f>
        <v>0</v>
      </c>
      <c r="BD55" s="262">
        <f>IF(AZ55=4,G55,0)</f>
        <v>0</v>
      </c>
      <c r="BE55" s="262">
        <f>IF(AZ55=5,G55,0)</f>
        <v>0</v>
      </c>
      <c r="CA55" s="293">
        <v>12</v>
      </c>
      <c r="CB55" s="293">
        <v>0</v>
      </c>
    </row>
    <row r="56" spans="1:80" x14ac:dyDescent="0.2">
      <c r="A56" s="294">
        <v>47</v>
      </c>
      <c r="B56" s="295" t="s">
        <v>1793</v>
      </c>
      <c r="C56" s="296" t="s">
        <v>1794</v>
      </c>
      <c r="D56" s="297" t="s">
        <v>93</v>
      </c>
      <c r="E56" s="298">
        <v>1</v>
      </c>
      <c r="F56" s="298">
        <v>0</v>
      </c>
      <c r="G56" s="299">
        <f>E56*F56</f>
        <v>0</v>
      </c>
      <c r="H56" s="300">
        <v>0</v>
      </c>
      <c r="I56" s="301">
        <f>E56*H56</f>
        <v>0</v>
      </c>
      <c r="J56" s="300"/>
      <c r="K56" s="301">
        <f>E56*J56</f>
        <v>0</v>
      </c>
      <c r="O56" s="293">
        <v>2</v>
      </c>
      <c r="AA56" s="262">
        <v>12</v>
      </c>
      <c r="AB56" s="262">
        <v>0</v>
      </c>
      <c r="AC56" s="262">
        <v>47</v>
      </c>
      <c r="AZ56" s="262">
        <v>1</v>
      </c>
      <c r="BA56" s="262">
        <f>IF(AZ56=1,G56,0)</f>
        <v>0</v>
      </c>
      <c r="BB56" s="262">
        <f>IF(AZ56=2,G56,0)</f>
        <v>0</v>
      </c>
      <c r="BC56" s="262">
        <f>IF(AZ56=3,G56,0)</f>
        <v>0</v>
      </c>
      <c r="BD56" s="262">
        <f>IF(AZ56=4,G56,0)</f>
        <v>0</v>
      </c>
      <c r="BE56" s="262">
        <f>IF(AZ56=5,G56,0)</f>
        <v>0</v>
      </c>
      <c r="CA56" s="293">
        <v>12</v>
      </c>
      <c r="CB56" s="293">
        <v>0</v>
      </c>
    </row>
    <row r="57" spans="1:80" ht="22.5" x14ac:dyDescent="0.2">
      <c r="A57" s="294">
        <v>48</v>
      </c>
      <c r="B57" s="295" t="s">
        <v>1795</v>
      </c>
      <c r="C57" s="296" t="s">
        <v>1796</v>
      </c>
      <c r="D57" s="297" t="s">
        <v>181</v>
      </c>
      <c r="E57" s="298">
        <v>16</v>
      </c>
      <c r="F57" s="298">
        <v>0</v>
      </c>
      <c r="G57" s="299">
        <f>E57*F57</f>
        <v>0</v>
      </c>
      <c r="H57" s="300">
        <v>0</v>
      </c>
      <c r="I57" s="301">
        <f>E57*H57</f>
        <v>0</v>
      </c>
      <c r="J57" s="300">
        <v>0</v>
      </c>
      <c r="K57" s="301">
        <f>E57*J57</f>
        <v>0</v>
      </c>
      <c r="O57" s="293">
        <v>2</v>
      </c>
      <c r="AA57" s="262">
        <v>1</v>
      </c>
      <c r="AB57" s="262">
        <v>7</v>
      </c>
      <c r="AC57" s="262">
        <v>7</v>
      </c>
      <c r="AZ57" s="262">
        <v>1</v>
      </c>
      <c r="BA57" s="262">
        <f>IF(AZ57=1,G57,0)</f>
        <v>0</v>
      </c>
      <c r="BB57" s="262">
        <f>IF(AZ57=2,G57,0)</f>
        <v>0</v>
      </c>
      <c r="BC57" s="262">
        <f>IF(AZ57=3,G57,0)</f>
        <v>0</v>
      </c>
      <c r="BD57" s="262">
        <f>IF(AZ57=4,G57,0)</f>
        <v>0</v>
      </c>
      <c r="BE57" s="262">
        <f>IF(AZ57=5,G57,0)</f>
        <v>0</v>
      </c>
      <c r="CA57" s="293">
        <v>1</v>
      </c>
      <c r="CB57" s="293">
        <v>7</v>
      </c>
    </row>
    <row r="58" spans="1:80" x14ac:dyDescent="0.2">
      <c r="A58" s="294">
        <v>49</v>
      </c>
      <c r="B58" s="295" t="s">
        <v>1797</v>
      </c>
      <c r="C58" s="296" t="s">
        <v>1798</v>
      </c>
      <c r="D58" s="297" t="s">
        <v>181</v>
      </c>
      <c r="E58" s="298">
        <v>16</v>
      </c>
      <c r="F58" s="298">
        <v>0</v>
      </c>
      <c r="G58" s="299">
        <f>E58*F58</f>
        <v>0</v>
      </c>
      <c r="H58" s="300">
        <v>0</v>
      </c>
      <c r="I58" s="301">
        <f>E58*H58</f>
        <v>0</v>
      </c>
      <c r="J58" s="300"/>
      <c r="K58" s="301">
        <f>E58*J58</f>
        <v>0</v>
      </c>
      <c r="O58" s="293">
        <v>2</v>
      </c>
      <c r="AA58" s="262">
        <v>12</v>
      </c>
      <c r="AB58" s="262">
        <v>0</v>
      </c>
      <c r="AC58" s="262">
        <v>49</v>
      </c>
      <c r="AZ58" s="262">
        <v>1</v>
      </c>
      <c r="BA58" s="262">
        <f>IF(AZ58=1,G58,0)</f>
        <v>0</v>
      </c>
      <c r="BB58" s="262">
        <f>IF(AZ58=2,G58,0)</f>
        <v>0</v>
      </c>
      <c r="BC58" s="262">
        <f>IF(AZ58=3,G58,0)</f>
        <v>0</v>
      </c>
      <c r="BD58" s="262">
        <f>IF(AZ58=4,G58,0)</f>
        <v>0</v>
      </c>
      <c r="BE58" s="262">
        <f>IF(AZ58=5,G58,0)</f>
        <v>0</v>
      </c>
      <c r="CA58" s="293">
        <v>12</v>
      </c>
      <c r="CB58" s="293">
        <v>0</v>
      </c>
    </row>
    <row r="59" spans="1:80" ht="22.5" x14ac:dyDescent="0.2">
      <c r="A59" s="294">
        <v>50</v>
      </c>
      <c r="B59" s="295" t="s">
        <v>1799</v>
      </c>
      <c r="C59" s="296" t="s">
        <v>1800</v>
      </c>
      <c r="D59" s="297" t="s">
        <v>211</v>
      </c>
      <c r="E59" s="298">
        <v>30</v>
      </c>
      <c r="F59" s="298">
        <v>0</v>
      </c>
      <c r="G59" s="299">
        <f>E59*F59</f>
        <v>0</v>
      </c>
      <c r="H59" s="300">
        <v>0</v>
      </c>
      <c r="I59" s="301">
        <f>E59*H59</f>
        <v>0</v>
      </c>
      <c r="J59" s="300">
        <v>0</v>
      </c>
      <c r="K59" s="301">
        <f>E59*J59</f>
        <v>0</v>
      </c>
      <c r="O59" s="293">
        <v>2</v>
      </c>
      <c r="AA59" s="262">
        <v>1</v>
      </c>
      <c r="AB59" s="262">
        <v>7</v>
      </c>
      <c r="AC59" s="262">
        <v>7</v>
      </c>
      <c r="AZ59" s="262">
        <v>1</v>
      </c>
      <c r="BA59" s="262">
        <f>IF(AZ59=1,G59,0)</f>
        <v>0</v>
      </c>
      <c r="BB59" s="262">
        <f>IF(AZ59=2,G59,0)</f>
        <v>0</v>
      </c>
      <c r="BC59" s="262">
        <f>IF(AZ59=3,G59,0)</f>
        <v>0</v>
      </c>
      <c r="BD59" s="262">
        <f>IF(AZ59=4,G59,0)</f>
        <v>0</v>
      </c>
      <c r="BE59" s="262">
        <f>IF(AZ59=5,G59,0)</f>
        <v>0</v>
      </c>
      <c r="CA59" s="293">
        <v>1</v>
      </c>
      <c r="CB59" s="293">
        <v>7</v>
      </c>
    </row>
    <row r="60" spans="1:80" x14ac:dyDescent="0.2">
      <c r="A60" s="294">
        <v>51</v>
      </c>
      <c r="B60" s="295" t="s">
        <v>1801</v>
      </c>
      <c r="C60" s="296" t="s">
        <v>1802</v>
      </c>
      <c r="D60" s="297" t="s">
        <v>93</v>
      </c>
      <c r="E60" s="298">
        <v>1</v>
      </c>
      <c r="F60" s="298">
        <v>0</v>
      </c>
      <c r="G60" s="299">
        <f>E60*F60</f>
        <v>0</v>
      </c>
      <c r="H60" s="300">
        <v>0</v>
      </c>
      <c r="I60" s="301">
        <f>E60*H60</f>
        <v>0</v>
      </c>
      <c r="J60" s="300"/>
      <c r="K60" s="301">
        <f>E60*J60</f>
        <v>0</v>
      </c>
      <c r="O60" s="293">
        <v>2</v>
      </c>
      <c r="AA60" s="262">
        <v>12</v>
      </c>
      <c r="AB60" s="262">
        <v>0</v>
      </c>
      <c r="AC60" s="262">
        <v>51</v>
      </c>
      <c r="AZ60" s="262">
        <v>1</v>
      </c>
      <c r="BA60" s="262">
        <f>IF(AZ60=1,G60,0)</f>
        <v>0</v>
      </c>
      <c r="BB60" s="262">
        <f>IF(AZ60=2,G60,0)</f>
        <v>0</v>
      </c>
      <c r="BC60" s="262">
        <f>IF(AZ60=3,G60,0)</f>
        <v>0</v>
      </c>
      <c r="BD60" s="262">
        <f>IF(AZ60=4,G60,0)</f>
        <v>0</v>
      </c>
      <c r="BE60" s="262">
        <f>IF(AZ60=5,G60,0)</f>
        <v>0</v>
      </c>
      <c r="CA60" s="293">
        <v>12</v>
      </c>
      <c r="CB60" s="293">
        <v>0</v>
      </c>
    </row>
    <row r="61" spans="1:80" ht="22.5" x14ac:dyDescent="0.2">
      <c r="A61" s="294">
        <v>52</v>
      </c>
      <c r="B61" s="295" t="s">
        <v>1803</v>
      </c>
      <c r="C61" s="296" t="s">
        <v>1804</v>
      </c>
      <c r="D61" s="297" t="s">
        <v>93</v>
      </c>
      <c r="E61" s="298">
        <v>4</v>
      </c>
      <c r="F61" s="298">
        <v>0</v>
      </c>
      <c r="G61" s="299">
        <f>E61*F61</f>
        <v>0</v>
      </c>
      <c r="H61" s="300">
        <v>0</v>
      </c>
      <c r="I61" s="301">
        <f>E61*H61</f>
        <v>0</v>
      </c>
      <c r="J61" s="300"/>
      <c r="K61" s="301">
        <f>E61*J61</f>
        <v>0</v>
      </c>
      <c r="O61" s="293">
        <v>2</v>
      </c>
      <c r="AA61" s="262">
        <v>12</v>
      </c>
      <c r="AB61" s="262">
        <v>0</v>
      </c>
      <c r="AC61" s="262">
        <v>52</v>
      </c>
      <c r="AZ61" s="262">
        <v>1</v>
      </c>
      <c r="BA61" s="262">
        <f>IF(AZ61=1,G61,0)</f>
        <v>0</v>
      </c>
      <c r="BB61" s="262">
        <f>IF(AZ61=2,G61,0)</f>
        <v>0</v>
      </c>
      <c r="BC61" s="262">
        <f>IF(AZ61=3,G61,0)</f>
        <v>0</v>
      </c>
      <c r="BD61" s="262">
        <f>IF(AZ61=4,G61,0)</f>
        <v>0</v>
      </c>
      <c r="BE61" s="262">
        <f>IF(AZ61=5,G61,0)</f>
        <v>0</v>
      </c>
      <c r="CA61" s="293">
        <v>12</v>
      </c>
      <c r="CB61" s="293">
        <v>0</v>
      </c>
    </row>
    <row r="62" spans="1:80" ht="22.5" x14ac:dyDescent="0.2">
      <c r="A62" s="294">
        <v>53</v>
      </c>
      <c r="B62" s="295" t="s">
        <v>1805</v>
      </c>
      <c r="C62" s="296" t="s">
        <v>1806</v>
      </c>
      <c r="D62" s="297" t="s">
        <v>93</v>
      </c>
      <c r="E62" s="298">
        <v>1</v>
      </c>
      <c r="F62" s="298">
        <v>0</v>
      </c>
      <c r="G62" s="299">
        <f>E62*F62</f>
        <v>0</v>
      </c>
      <c r="H62" s="300">
        <v>0</v>
      </c>
      <c r="I62" s="301">
        <f>E62*H62</f>
        <v>0</v>
      </c>
      <c r="J62" s="300"/>
      <c r="K62" s="301">
        <f>E62*J62</f>
        <v>0</v>
      </c>
      <c r="O62" s="293">
        <v>2</v>
      </c>
      <c r="AA62" s="262">
        <v>12</v>
      </c>
      <c r="AB62" s="262">
        <v>0</v>
      </c>
      <c r="AC62" s="262">
        <v>53</v>
      </c>
      <c r="AZ62" s="262">
        <v>1</v>
      </c>
      <c r="BA62" s="262">
        <f>IF(AZ62=1,G62,0)</f>
        <v>0</v>
      </c>
      <c r="BB62" s="262">
        <f>IF(AZ62=2,G62,0)</f>
        <v>0</v>
      </c>
      <c r="BC62" s="262">
        <f>IF(AZ62=3,G62,0)</f>
        <v>0</v>
      </c>
      <c r="BD62" s="262">
        <f>IF(AZ62=4,G62,0)</f>
        <v>0</v>
      </c>
      <c r="BE62" s="262">
        <f>IF(AZ62=5,G62,0)</f>
        <v>0</v>
      </c>
      <c r="CA62" s="293">
        <v>12</v>
      </c>
      <c r="CB62" s="293">
        <v>0</v>
      </c>
    </row>
    <row r="63" spans="1:80" x14ac:dyDescent="0.2">
      <c r="A63" s="294">
        <v>54</v>
      </c>
      <c r="B63" s="295" t="s">
        <v>1807</v>
      </c>
      <c r="C63" s="296" t="s">
        <v>1808</v>
      </c>
      <c r="D63" s="297" t="s">
        <v>93</v>
      </c>
      <c r="E63" s="298">
        <v>1</v>
      </c>
      <c r="F63" s="298">
        <v>0</v>
      </c>
      <c r="G63" s="299">
        <f>E63*F63</f>
        <v>0</v>
      </c>
      <c r="H63" s="300">
        <v>0</v>
      </c>
      <c r="I63" s="301">
        <f>E63*H63</f>
        <v>0</v>
      </c>
      <c r="J63" s="300"/>
      <c r="K63" s="301">
        <f>E63*J63</f>
        <v>0</v>
      </c>
      <c r="O63" s="293">
        <v>2</v>
      </c>
      <c r="AA63" s="262">
        <v>12</v>
      </c>
      <c r="AB63" s="262">
        <v>0</v>
      </c>
      <c r="AC63" s="262">
        <v>54</v>
      </c>
      <c r="AZ63" s="262">
        <v>1</v>
      </c>
      <c r="BA63" s="262">
        <f>IF(AZ63=1,G63,0)</f>
        <v>0</v>
      </c>
      <c r="BB63" s="262">
        <f>IF(AZ63=2,G63,0)</f>
        <v>0</v>
      </c>
      <c r="BC63" s="262">
        <f>IF(AZ63=3,G63,0)</f>
        <v>0</v>
      </c>
      <c r="BD63" s="262">
        <f>IF(AZ63=4,G63,0)</f>
        <v>0</v>
      </c>
      <c r="BE63" s="262">
        <f>IF(AZ63=5,G63,0)</f>
        <v>0</v>
      </c>
      <c r="CA63" s="293">
        <v>12</v>
      </c>
      <c r="CB63" s="293">
        <v>0</v>
      </c>
    </row>
    <row r="64" spans="1:80" x14ac:dyDescent="0.2">
      <c r="A64" s="294">
        <v>55</v>
      </c>
      <c r="B64" s="295" t="s">
        <v>1809</v>
      </c>
      <c r="C64" s="296" t="s">
        <v>1810</v>
      </c>
      <c r="D64" s="297" t="s">
        <v>93</v>
      </c>
      <c r="E64" s="298">
        <v>1</v>
      </c>
      <c r="F64" s="298">
        <v>0</v>
      </c>
      <c r="G64" s="299">
        <f>E64*F64</f>
        <v>0</v>
      </c>
      <c r="H64" s="300">
        <v>0</v>
      </c>
      <c r="I64" s="301">
        <f>E64*H64</f>
        <v>0</v>
      </c>
      <c r="J64" s="300"/>
      <c r="K64" s="301">
        <f>E64*J64</f>
        <v>0</v>
      </c>
      <c r="O64" s="293">
        <v>2</v>
      </c>
      <c r="AA64" s="262">
        <v>12</v>
      </c>
      <c r="AB64" s="262">
        <v>0</v>
      </c>
      <c r="AC64" s="262">
        <v>55</v>
      </c>
      <c r="AZ64" s="262">
        <v>1</v>
      </c>
      <c r="BA64" s="262">
        <f>IF(AZ64=1,G64,0)</f>
        <v>0</v>
      </c>
      <c r="BB64" s="262">
        <f>IF(AZ64=2,G64,0)</f>
        <v>0</v>
      </c>
      <c r="BC64" s="262">
        <f>IF(AZ64=3,G64,0)</f>
        <v>0</v>
      </c>
      <c r="BD64" s="262">
        <f>IF(AZ64=4,G64,0)</f>
        <v>0</v>
      </c>
      <c r="BE64" s="262">
        <f>IF(AZ64=5,G64,0)</f>
        <v>0</v>
      </c>
      <c r="CA64" s="293">
        <v>12</v>
      </c>
      <c r="CB64" s="293">
        <v>0</v>
      </c>
    </row>
    <row r="65" spans="1:80" ht="22.5" x14ac:dyDescent="0.2">
      <c r="A65" s="294">
        <v>56</v>
      </c>
      <c r="B65" s="295" t="s">
        <v>1811</v>
      </c>
      <c r="C65" s="296" t="s">
        <v>1812</v>
      </c>
      <c r="D65" s="297" t="s">
        <v>93</v>
      </c>
      <c r="E65" s="298">
        <v>3</v>
      </c>
      <c r="F65" s="298">
        <v>0</v>
      </c>
      <c r="G65" s="299">
        <f>E65*F65</f>
        <v>0</v>
      </c>
      <c r="H65" s="300">
        <v>0</v>
      </c>
      <c r="I65" s="301">
        <f>E65*H65</f>
        <v>0</v>
      </c>
      <c r="J65" s="300"/>
      <c r="K65" s="301">
        <f>E65*J65</f>
        <v>0</v>
      </c>
      <c r="O65" s="293">
        <v>2</v>
      </c>
      <c r="AA65" s="262">
        <v>12</v>
      </c>
      <c r="AB65" s="262">
        <v>0</v>
      </c>
      <c r="AC65" s="262">
        <v>56</v>
      </c>
      <c r="AZ65" s="262">
        <v>1</v>
      </c>
      <c r="BA65" s="262">
        <f>IF(AZ65=1,G65,0)</f>
        <v>0</v>
      </c>
      <c r="BB65" s="262">
        <f>IF(AZ65=2,G65,0)</f>
        <v>0</v>
      </c>
      <c r="BC65" s="262">
        <f>IF(AZ65=3,G65,0)</f>
        <v>0</v>
      </c>
      <c r="BD65" s="262">
        <f>IF(AZ65=4,G65,0)</f>
        <v>0</v>
      </c>
      <c r="BE65" s="262">
        <f>IF(AZ65=5,G65,0)</f>
        <v>0</v>
      </c>
      <c r="CA65" s="293">
        <v>12</v>
      </c>
      <c r="CB65" s="293">
        <v>0</v>
      </c>
    </row>
    <row r="66" spans="1:80" x14ac:dyDescent="0.2">
      <c r="A66" s="294">
        <v>57</v>
      </c>
      <c r="B66" s="295" t="s">
        <v>1813</v>
      </c>
      <c r="C66" s="296" t="s">
        <v>1814</v>
      </c>
      <c r="D66" s="297" t="s">
        <v>93</v>
      </c>
      <c r="E66" s="298">
        <v>3</v>
      </c>
      <c r="F66" s="298">
        <v>0</v>
      </c>
      <c r="G66" s="299">
        <f>E66*F66</f>
        <v>0</v>
      </c>
      <c r="H66" s="300">
        <v>0</v>
      </c>
      <c r="I66" s="301">
        <f>E66*H66</f>
        <v>0</v>
      </c>
      <c r="J66" s="300"/>
      <c r="K66" s="301">
        <f>E66*J66</f>
        <v>0</v>
      </c>
      <c r="O66" s="293">
        <v>2</v>
      </c>
      <c r="AA66" s="262">
        <v>12</v>
      </c>
      <c r="AB66" s="262">
        <v>0</v>
      </c>
      <c r="AC66" s="262">
        <v>57</v>
      </c>
      <c r="AZ66" s="262">
        <v>1</v>
      </c>
      <c r="BA66" s="262">
        <f>IF(AZ66=1,G66,0)</f>
        <v>0</v>
      </c>
      <c r="BB66" s="262">
        <f>IF(AZ66=2,G66,0)</f>
        <v>0</v>
      </c>
      <c r="BC66" s="262">
        <f>IF(AZ66=3,G66,0)</f>
        <v>0</v>
      </c>
      <c r="BD66" s="262">
        <f>IF(AZ66=4,G66,0)</f>
        <v>0</v>
      </c>
      <c r="BE66" s="262">
        <f>IF(AZ66=5,G66,0)</f>
        <v>0</v>
      </c>
      <c r="CA66" s="293">
        <v>12</v>
      </c>
      <c r="CB66" s="293">
        <v>0</v>
      </c>
    </row>
    <row r="67" spans="1:80" x14ac:dyDescent="0.2">
      <c r="A67" s="294">
        <v>58</v>
      </c>
      <c r="B67" s="295" t="s">
        <v>1815</v>
      </c>
      <c r="C67" s="296" t="s">
        <v>1816</v>
      </c>
      <c r="D67" s="297" t="s">
        <v>93</v>
      </c>
      <c r="E67" s="298">
        <v>7</v>
      </c>
      <c r="F67" s="298">
        <v>0</v>
      </c>
      <c r="G67" s="299">
        <f>E67*F67</f>
        <v>0</v>
      </c>
      <c r="H67" s="300">
        <v>0</v>
      </c>
      <c r="I67" s="301">
        <f>E67*H67</f>
        <v>0</v>
      </c>
      <c r="J67" s="300"/>
      <c r="K67" s="301">
        <f>E67*J67</f>
        <v>0</v>
      </c>
      <c r="O67" s="293">
        <v>2</v>
      </c>
      <c r="AA67" s="262">
        <v>12</v>
      </c>
      <c r="AB67" s="262">
        <v>0</v>
      </c>
      <c r="AC67" s="262">
        <v>58</v>
      </c>
      <c r="AZ67" s="262">
        <v>1</v>
      </c>
      <c r="BA67" s="262">
        <f>IF(AZ67=1,G67,0)</f>
        <v>0</v>
      </c>
      <c r="BB67" s="262">
        <f>IF(AZ67=2,G67,0)</f>
        <v>0</v>
      </c>
      <c r="BC67" s="262">
        <f>IF(AZ67=3,G67,0)</f>
        <v>0</v>
      </c>
      <c r="BD67" s="262">
        <f>IF(AZ67=4,G67,0)</f>
        <v>0</v>
      </c>
      <c r="BE67" s="262">
        <f>IF(AZ67=5,G67,0)</f>
        <v>0</v>
      </c>
      <c r="CA67" s="293">
        <v>12</v>
      </c>
      <c r="CB67" s="293">
        <v>0</v>
      </c>
    </row>
    <row r="68" spans="1:80" x14ac:dyDescent="0.2">
      <c r="A68" s="294">
        <v>59</v>
      </c>
      <c r="B68" s="295" t="s">
        <v>1817</v>
      </c>
      <c r="C68" s="296" t="s">
        <v>1818</v>
      </c>
      <c r="D68" s="297" t="s">
        <v>93</v>
      </c>
      <c r="E68" s="298">
        <v>1</v>
      </c>
      <c r="F68" s="298">
        <v>0</v>
      </c>
      <c r="G68" s="299">
        <f>E68*F68</f>
        <v>0</v>
      </c>
      <c r="H68" s="300">
        <v>0</v>
      </c>
      <c r="I68" s="301">
        <f>E68*H68</f>
        <v>0</v>
      </c>
      <c r="J68" s="300"/>
      <c r="K68" s="301">
        <f>E68*J68</f>
        <v>0</v>
      </c>
      <c r="O68" s="293">
        <v>2</v>
      </c>
      <c r="AA68" s="262">
        <v>12</v>
      </c>
      <c r="AB68" s="262">
        <v>0</v>
      </c>
      <c r="AC68" s="262">
        <v>59</v>
      </c>
      <c r="AZ68" s="262">
        <v>1</v>
      </c>
      <c r="BA68" s="262">
        <f>IF(AZ68=1,G68,0)</f>
        <v>0</v>
      </c>
      <c r="BB68" s="262">
        <f>IF(AZ68=2,G68,0)</f>
        <v>0</v>
      </c>
      <c r="BC68" s="262">
        <f>IF(AZ68=3,G68,0)</f>
        <v>0</v>
      </c>
      <c r="BD68" s="262">
        <f>IF(AZ68=4,G68,0)</f>
        <v>0</v>
      </c>
      <c r="BE68" s="262">
        <f>IF(AZ68=5,G68,0)</f>
        <v>0</v>
      </c>
      <c r="CA68" s="293">
        <v>12</v>
      </c>
      <c r="CB68" s="293">
        <v>0</v>
      </c>
    </row>
    <row r="69" spans="1:80" ht="22.5" x14ac:dyDescent="0.2">
      <c r="A69" s="294">
        <v>60</v>
      </c>
      <c r="B69" s="295" t="s">
        <v>1819</v>
      </c>
      <c r="C69" s="296" t="s">
        <v>1820</v>
      </c>
      <c r="D69" s="297" t="s">
        <v>93</v>
      </c>
      <c r="E69" s="298">
        <v>1</v>
      </c>
      <c r="F69" s="298">
        <v>0</v>
      </c>
      <c r="G69" s="299">
        <f>E69*F69</f>
        <v>0</v>
      </c>
      <c r="H69" s="300">
        <v>0</v>
      </c>
      <c r="I69" s="301">
        <f>E69*H69</f>
        <v>0</v>
      </c>
      <c r="J69" s="300"/>
      <c r="K69" s="301">
        <f>E69*J69</f>
        <v>0</v>
      </c>
      <c r="O69" s="293">
        <v>2</v>
      </c>
      <c r="AA69" s="262">
        <v>12</v>
      </c>
      <c r="AB69" s="262">
        <v>0</v>
      </c>
      <c r="AC69" s="262">
        <v>60</v>
      </c>
      <c r="AZ69" s="262">
        <v>1</v>
      </c>
      <c r="BA69" s="262">
        <f>IF(AZ69=1,G69,0)</f>
        <v>0</v>
      </c>
      <c r="BB69" s="262">
        <f>IF(AZ69=2,G69,0)</f>
        <v>0</v>
      </c>
      <c r="BC69" s="262">
        <f>IF(AZ69=3,G69,0)</f>
        <v>0</v>
      </c>
      <c r="BD69" s="262">
        <f>IF(AZ69=4,G69,0)</f>
        <v>0</v>
      </c>
      <c r="BE69" s="262">
        <f>IF(AZ69=5,G69,0)</f>
        <v>0</v>
      </c>
      <c r="CA69" s="293">
        <v>12</v>
      </c>
      <c r="CB69" s="293">
        <v>0</v>
      </c>
    </row>
    <row r="70" spans="1:80" ht="22.5" x14ac:dyDescent="0.2">
      <c r="A70" s="294">
        <v>61</v>
      </c>
      <c r="B70" s="295" t="s">
        <v>1821</v>
      </c>
      <c r="C70" s="296" t="s">
        <v>1822</v>
      </c>
      <c r="D70" s="297" t="s">
        <v>93</v>
      </c>
      <c r="E70" s="298">
        <v>1</v>
      </c>
      <c r="F70" s="298">
        <v>0</v>
      </c>
      <c r="G70" s="299">
        <f>E70*F70</f>
        <v>0</v>
      </c>
      <c r="H70" s="300">
        <v>0</v>
      </c>
      <c r="I70" s="301">
        <f>E70*H70</f>
        <v>0</v>
      </c>
      <c r="J70" s="300"/>
      <c r="K70" s="301">
        <f>E70*J70</f>
        <v>0</v>
      </c>
      <c r="O70" s="293">
        <v>2</v>
      </c>
      <c r="AA70" s="262">
        <v>12</v>
      </c>
      <c r="AB70" s="262">
        <v>0</v>
      </c>
      <c r="AC70" s="262">
        <v>61</v>
      </c>
      <c r="AZ70" s="262">
        <v>1</v>
      </c>
      <c r="BA70" s="262">
        <f>IF(AZ70=1,G70,0)</f>
        <v>0</v>
      </c>
      <c r="BB70" s="262">
        <f>IF(AZ70=2,G70,0)</f>
        <v>0</v>
      </c>
      <c r="BC70" s="262">
        <f>IF(AZ70=3,G70,0)</f>
        <v>0</v>
      </c>
      <c r="BD70" s="262">
        <f>IF(AZ70=4,G70,0)</f>
        <v>0</v>
      </c>
      <c r="BE70" s="262">
        <f>IF(AZ70=5,G70,0)</f>
        <v>0</v>
      </c>
      <c r="CA70" s="293">
        <v>12</v>
      </c>
      <c r="CB70" s="293">
        <v>0</v>
      </c>
    </row>
    <row r="71" spans="1:80" x14ac:dyDescent="0.2">
      <c r="A71" s="294">
        <v>62</v>
      </c>
      <c r="B71" s="295" t="s">
        <v>1823</v>
      </c>
      <c r="C71" s="296" t="s">
        <v>1824</v>
      </c>
      <c r="D71" s="297" t="s">
        <v>93</v>
      </c>
      <c r="E71" s="298">
        <v>3</v>
      </c>
      <c r="F71" s="298">
        <v>0</v>
      </c>
      <c r="G71" s="299">
        <f>E71*F71</f>
        <v>0</v>
      </c>
      <c r="H71" s="300">
        <v>0</v>
      </c>
      <c r="I71" s="301">
        <f>E71*H71</f>
        <v>0</v>
      </c>
      <c r="J71" s="300"/>
      <c r="K71" s="301">
        <f>E71*J71</f>
        <v>0</v>
      </c>
      <c r="O71" s="293">
        <v>2</v>
      </c>
      <c r="AA71" s="262">
        <v>12</v>
      </c>
      <c r="AB71" s="262">
        <v>0</v>
      </c>
      <c r="AC71" s="262">
        <v>62</v>
      </c>
      <c r="AZ71" s="262">
        <v>1</v>
      </c>
      <c r="BA71" s="262">
        <f>IF(AZ71=1,G71,0)</f>
        <v>0</v>
      </c>
      <c r="BB71" s="262">
        <f>IF(AZ71=2,G71,0)</f>
        <v>0</v>
      </c>
      <c r="BC71" s="262">
        <f>IF(AZ71=3,G71,0)</f>
        <v>0</v>
      </c>
      <c r="BD71" s="262">
        <f>IF(AZ71=4,G71,0)</f>
        <v>0</v>
      </c>
      <c r="BE71" s="262">
        <f>IF(AZ71=5,G71,0)</f>
        <v>0</v>
      </c>
      <c r="CA71" s="293">
        <v>12</v>
      </c>
      <c r="CB71" s="293">
        <v>0</v>
      </c>
    </row>
    <row r="72" spans="1:80" x14ac:dyDescent="0.2">
      <c r="A72" s="294">
        <v>63</v>
      </c>
      <c r="B72" s="295" t="s">
        <v>1825</v>
      </c>
      <c r="C72" s="296" t="s">
        <v>1826</v>
      </c>
      <c r="D72" s="297" t="s">
        <v>93</v>
      </c>
      <c r="E72" s="298">
        <v>3</v>
      </c>
      <c r="F72" s="298">
        <v>0</v>
      </c>
      <c r="G72" s="299">
        <f>E72*F72</f>
        <v>0</v>
      </c>
      <c r="H72" s="300">
        <v>0</v>
      </c>
      <c r="I72" s="301">
        <f>E72*H72</f>
        <v>0</v>
      </c>
      <c r="J72" s="300"/>
      <c r="K72" s="301">
        <f>E72*J72</f>
        <v>0</v>
      </c>
      <c r="O72" s="293">
        <v>2</v>
      </c>
      <c r="AA72" s="262">
        <v>12</v>
      </c>
      <c r="AB72" s="262">
        <v>0</v>
      </c>
      <c r="AC72" s="262">
        <v>63</v>
      </c>
      <c r="AZ72" s="262">
        <v>1</v>
      </c>
      <c r="BA72" s="262">
        <f>IF(AZ72=1,G72,0)</f>
        <v>0</v>
      </c>
      <c r="BB72" s="262">
        <f>IF(AZ72=2,G72,0)</f>
        <v>0</v>
      </c>
      <c r="BC72" s="262">
        <f>IF(AZ72=3,G72,0)</f>
        <v>0</v>
      </c>
      <c r="BD72" s="262">
        <f>IF(AZ72=4,G72,0)</f>
        <v>0</v>
      </c>
      <c r="BE72" s="262">
        <f>IF(AZ72=5,G72,0)</f>
        <v>0</v>
      </c>
      <c r="CA72" s="293">
        <v>12</v>
      </c>
      <c r="CB72" s="293">
        <v>0</v>
      </c>
    </row>
    <row r="73" spans="1:80" ht="22.5" x14ac:dyDescent="0.2">
      <c r="A73" s="294">
        <v>64</v>
      </c>
      <c r="B73" s="295" t="s">
        <v>1827</v>
      </c>
      <c r="C73" s="296" t="s">
        <v>1828</v>
      </c>
      <c r="D73" s="297" t="s">
        <v>211</v>
      </c>
      <c r="E73" s="298">
        <v>8</v>
      </c>
      <c r="F73" s="298">
        <v>0</v>
      </c>
      <c r="G73" s="299">
        <f>E73*F73</f>
        <v>0</v>
      </c>
      <c r="H73" s="300">
        <v>0</v>
      </c>
      <c r="I73" s="301">
        <f>E73*H73</f>
        <v>0</v>
      </c>
      <c r="J73" s="300">
        <v>0</v>
      </c>
      <c r="K73" s="301">
        <f>E73*J73</f>
        <v>0</v>
      </c>
      <c r="O73" s="293">
        <v>2</v>
      </c>
      <c r="AA73" s="262">
        <v>1</v>
      </c>
      <c r="AB73" s="262">
        <v>7</v>
      </c>
      <c r="AC73" s="262">
        <v>7</v>
      </c>
      <c r="AZ73" s="262">
        <v>1</v>
      </c>
      <c r="BA73" s="262">
        <f>IF(AZ73=1,G73,0)</f>
        <v>0</v>
      </c>
      <c r="BB73" s="262">
        <f>IF(AZ73=2,G73,0)</f>
        <v>0</v>
      </c>
      <c r="BC73" s="262">
        <f>IF(AZ73=3,G73,0)</f>
        <v>0</v>
      </c>
      <c r="BD73" s="262">
        <f>IF(AZ73=4,G73,0)</f>
        <v>0</v>
      </c>
      <c r="BE73" s="262">
        <f>IF(AZ73=5,G73,0)</f>
        <v>0</v>
      </c>
      <c r="CA73" s="293">
        <v>1</v>
      </c>
      <c r="CB73" s="293">
        <v>7</v>
      </c>
    </row>
    <row r="74" spans="1:80" ht="22.5" x14ac:dyDescent="0.2">
      <c r="A74" s="294">
        <v>65</v>
      </c>
      <c r="B74" s="295" t="s">
        <v>1829</v>
      </c>
      <c r="C74" s="296" t="s">
        <v>1830</v>
      </c>
      <c r="D74" s="297" t="s">
        <v>93</v>
      </c>
      <c r="E74" s="298">
        <v>1</v>
      </c>
      <c r="F74" s="298">
        <v>0</v>
      </c>
      <c r="G74" s="299">
        <f>E74*F74</f>
        <v>0</v>
      </c>
      <c r="H74" s="300">
        <v>0</v>
      </c>
      <c r="I74" s="301">
        <f>E74*H74</f>
        <v>0</v>
      </c>
      <c r="J74" s="300"/>
      <c r="K74" s="301">
        <f>E74*J74</f>
        <v>0</v>
      </c>
      <c r="O74" s="293">
        <v>2</v>
      </c>
      <c r="AA74" s="262">
        <v>12</v>
      </c>
      <c r="AB74" s="262">
        <v>0</v>
      </c>
      <c r="AC74" s="262">
        <v>65</v>
      </c>
      <c r="AZ74" s="262">
        <v>1</v>
      </c>
      <c r="BA74" s="262">
        <f>IF(AZ74=1,G74,0)</f>
        <v>0</v>
      </c>
      <c r="BB74" s="262">
        <f>IF(AZ74=2,G74,0)</f>
        <v>0</v>
      </c>
      <c r="BC74" s="262">
        <f>IF(AZ74=3,G74,0)</f>
        <v>0</v>
      </c>
      <c r="BD74" s="262">
        <f>IF(AZ74=4,G74,0)</f>
        <v>0</v>
      </c>
      <c r="BE74" s="262">
        <f>IF(AZ74=5,G74,0)</f>
        <v>0</v>
      </c>
      <c r="CA74" s="293">
        <v>12</v>
      </c>
      <c r="CB74" s="293">
        <v>0</v>
      </c>
    </row>
    <row r="75" spans="1:80" ht="22.5" x14ac:dyDescent="0.2">
      <c r="A75" s="294">
        <v>66</v>
      </c>
      <c r="B75" s="295" t="s">
        <v>1831</v>
      </c>
      <c r="C75" s="296" t="s">
        <v>1832</v>
      </c>
      <c r="D75" s="297" t="s">
        <v>93</v>
      </c>
      <c r="E75" s="298">
        <v>7</v>
      </c>
      <c r="F75" s="298">
        <v>0</v>
      </c>
      <c r="G75" s="299">
        <f>E75*F75</f>
        <v>0</v>
      </c>
      <c r="H75" s="300">
        <v>0</v>
      </c>
      <c r="I75" s="301">
        <f>E75*H75</f>
        <v>0</v>
      </c>
      <c r="J75" s="300"/>
      <c r="K75" s="301">
        <f>E75*J75</f>
        <v>0</v>
      </c>
      <c r="O75" s="293">
        <v>2</v>
      </c>
      <c r="AA75" s="262">
        <v>12</v>
      </c>
      <c r="AB75" s="262">
        <v>0</v>
      </c>
      <c r="AC75" s="262">
        <v>66</v>
      </c>
      <c r="AZ75" s="262">
        <v>1</v>
      </c>
      <c r="BA75" s="262">
        <f>IF(AZ75=1,G75,0)</f>
        <v>0</v>
      </c>
      <c r="BB75" s="262">
        <f>IF(AZ75=2,G75,0)</f>
        <v>0</v>
      </c>
      <c r="BC75" s="262">
        <f>IF(AZ75=3,G75,0)</f>
        <v>0</v>
      </c>
      <c r="BD75" s="262">
        <f>IF(AZ75=4,G75,0)</f>
        <v>0</v>
      </c>
      <c r="BE75" s="262">
        <f>IF(AZ75=5,G75,0)</f>
        <v>0</v>
      </c>
      <c r="CA75" s="293">
        <v>12</v>
      </c>
      <c r="CB75" s="293">
        <v>0</v>
      </c>
    </row>
    <row r="76" spans="1:80" ht="22.5" x14ac:dyDescent="0.2">
      <c r="A76" s="294">
        <v>67</v>
      </c>
      <c r="B76" s="295" t="s">
        <v>1833</v>
      </c>
      <c r="C76" s="296" t="s">
        <v>1834</v>
      </c>
      <c r="D76" s="297" t="s">
        <v>139</v>
      </c>
      <c r="E76" s="298">
        <v>0.5</v>
      </c>
      <c r="F76" s="298">
        <v>0</v>
      </c>
      <c r="G76" s="299">
        <f>E76*F76</f>
        <v>0</v>
      </c>
      <c r="H76" s="300">
        <v>0</v>
      </c>
      <c r="I76" s="301">
        <f>E76*H76</f>
        <v>0</v>
      </c>
      <c r="J76" s="300">
        <v>0</v>
      </c>
      <c r="K76" s="301">
        <f>E76*J76</f>
        <v>0</v>
      </c>
      <c r="O76" s="293">
        <v>2</v>
      </c>
      <c r="AA76" s="262">
        <v>1</v>
      </c>
      <c r="AB76" s="262">
        <v>5</v>
      </c>
      <c r="AC76" s="262">
        <v>5</v>
      </c>
      <c r="AZ76" s="262">
        <v>1</v>
      </c>
      <c r="BA76" s="262">
        <f>IF(AZ76=1,G76,0)</f>
        <v>0</v>
      </c>
      <c r="BB76" s="262">
        <f>IF(AZ76=2,G76,0)</f>
        <v>0</v>
      </c>
      <c r="BC76" s="262">
        <f>IF(AZ76=3,G76,0)</f>
        <v>0</v>
      </c>
      <c r="BD76" s="262">
        <f>IF(AZ76=4,G76,0)</f>
        <v>0</v>
      </c>
      <c r="BE76" s="262">
        <f>IF(AZ76=5,G76,0)</f>
        <v>0</v>
      </c>
      <c r="CA76" s="293">
        <v>1</v>
      </c>
      <c r="CB76" s="293">
        <v>5</v>
      </c>
    </row>
    <row r="77" spans="1:80" x14ac:dyDescent="0.2">
      <c r="A77" s="313"/>
      <c r="B77" s="314" t="s">
        <v>94</v>
      </c>
      <c r="C77" s="315" t="s">
        <v>1754</v>
      </c>
      <c r="D77" s="316"/>
      <c r="E77" s="317"/>
      <c r="F77" s="318"/>
      <c r="G77" s="319">
        <f>SUM(G36:G76)</f>
        <v>0</v>
      </c>
      <c r="H77" s="320"/>
      <c r="I77" s="321">
        <f>SUM(I36:I76)</f>
        <v>0</v>
      </c>
      <c r="J77" s="320"/>
      <c r="K77" s="321">
        <f>SUM(K36:K76)</f>
        <v>0</v>
      </c>
      <c r="O77" s="293">
        <v>4</v>
      </c>
      <c r="BA77" s="322">
        <f>SUM(BA36:BA76)</f>
        <v>0</v>
      </c>
      <c r="BB77" s="322">
        <f>SUM(BB36:BB76)</f>
        <v>0</v>
      </c>
      <c r="BC77" s="322">
        <f>SUM(BC36:BC76)</f>
        <v>0</v>
      </c>
      <c r="BD77" s="322">
        <f>SUM(BD36:BD76)</f>
        <v>0</v>
      </c>
      <c r="BE77" s="322">
        <f>SUM(BE36:BE76)</f>
        <v>0</v>
      </c>
    </row>
    <row r="78" spans="1:80" x14ac:dyDescent="0.2">
      <c r="A78" s="283" t="s">
        <v>90</v>
      </c>
      <c r="B78" s="284" t="s">
        <v>1835</v>
      </c>
      <c r="C78" s="285" t="s">
        <v>1836</v>
      </c>
      <c r="D78" s="286"/>
      <c r="E78" s="287"/>
      <c r="F78" s="287"/>
      <c r="G78" s="288"/>
      <c r="H78" s="289"/>
      <c r="I78" s="290"/>
      <c r="J78" s="291"/>
      <c r="K78" s="292"/>
      <c r="O78" s="293">
        <v>1</v>
      </c>
    </row>
    <row r="79" spans="1:80" ht="22.5" x14ac:dyDescent="0.2">
      <c r="A79" s="294">
        <v>68</v>
      </c>
      <c r="B79" s="295" t="s">
        <v>1838</v>
      </c>
      <c r="C79" s="296" t="s">
        <v>1839</v>
      </c>
      <c r="D79" s="297" t="s">
        <v>181</v>
      </c>
      <c r="E79" s="298">
        <v>11</v>
      </c>
      <c r="F79" s="298">
        <v>0</v>
      </c>
      <c r="G79" s="299">
        <f>E79*F79</f>
        <v>0</v>
      </c>
      <c r="H79" s="300">
        <v>0</v>
      </c>
      <c r="I79" s="301">
        <f>E79*H79</f>
        <v>0</v>
      </c>
      <c r="J79" s="300">
        <v>0</v>
      </c>
      <c r="K79" s="301">
        <f>E79*J79</f>
        <v>0</v>
      </c>
      <c r="O79" s="293">
        <v>2</v>
      </c>
      <c r="AA79" s="262">
        <v>1</v>
      </c>
      <c r="AB79" s="262">
        <v>7</v>
      </c>
      <c r="AC79" s="262">
        <v>7</v>
      </c>
      <c r="AZ79" s="262">
        <v>2</v>
      </c>
      <c r="BA79" s="262">
        <f>IF(AZ79=1,G79,0)</f>
        <v>0</v>
      </c>
      <c r="BB79" s="262">
        <f>IF(AZ79=2,G79,0)</f>
        <v>0</v>
      </c>
      <c r="BC79" s="262">
        <f>IF(AZ79=3,G79,0)</f>
        <v>0</v>
      </c>
      <c r="BD79" s="262">
        <f>IF(AZ79=4,G79,0)</f>
        <v>0</v>
      </c>
      <c r="BE79" s="262">
        <f>IF(AZ79=5,G79,0)</f>
        <v>0</v>
      </c>
      <c r="CA79" s="293">
        <v>1</v>
      </c>
      <c r="CB79" s="293">
        <v>7</v>
      </c>
    </row>
    <row r="80" spans="1:80" ht="22.5" x14ac:dyDescent="0.2">
      <c r="A80" s="294">
        <v>69</v>
      </c>
      <c r="B80" s="295" t="s">
        <v>1840</v>
      </c>
      <c r="C80" s="296" t="s">
        <v>1841</v>
      </c>
      <c r="D80" s="297" t="s">
        <v>181</v>
      </c>
      <c r="E80" s="298">
        <v>32</v>
      </c>
      <c r="F80" s="298">
        <v>0</v>
      </c>
      <c r="G80" s="299">
        <f>E80*F80</f>
        <v>0</v>
      </c>
      <c r="H80" s="300">
        <v>0</v>
      </c>
      <c r="I80" s="301">
        <f>E80*H80</f>
        <v>0</v>
      </c>
      <c r="J80" s="300">
        <v>0</v>
      </c>
      <c r="K80" s="301">
        <f>E80*J80</f>
        <v>0</v>
      </c>
      <c r="O80" s="293">
        <v>2</v>
      </c>
      <c r="AA80" s="262">
        <v>1</v>
      </c>
      <c r="AB80" s="262">
        <v>7</v>
      </c>
      <c r="AC80" s="262">
        <v>7</v>
      </c>
      <c r="AZ80" s="262">
        <v>2</v>
      </c>
      <c r="BA80" s="262">
        <f>IF(AZ80=1,G80,0)</f>
        <v>0</v>
      </c>
      <c r="BB80" s="262">
        <f>IF(AZ80=2,G80,0)</f>
        <v>0</v>
      </c>
      <c r="BC80" s="262">
        <f>IF(AZ80=3,G80,0)</f>
        <v>0</v>
      </c>
      <c r="BD80" s="262">
        <f>IF(AZ80=4,G80,0)</f>
        <v>0</v>
      </c>
      <c r="BE80" s="262">
        <f>IF(AZ80=5,G80,0)</f>
        <v>0</v>
      </c>
      <c r="CA80" s="293">
        <v>1</v>
      </c>
      <c r="CB80" s="293">
        <v>7</v>
      </c>
    </row>
    <row r="81" spans="1:80" ht="22.5" x14ac:dyDescent="0.2">
      <c r="A81" s="294">
        <v>70</v>
      </c>
      <c r="B81" s="295" t="s">
        <v>1842</v>
      </c>
      <c r="C81" s="296" t="s">
        <v>1843</v>
      </c>
      <c r="D81" s="297" t="s">
        <v>181</v>
      </c>
      <c r="E81" s="298">
        <v>61</v>
      </c>
      <c r="F81" s="298">
        <v>0</v>
      </c>
      <c r="G81" s="299">
        <f>E81*F81</f>
        <v>0</v>
      </c>
      <c r="H81" s="300">
        <v>0</v>
      </c>
      <c r="I81" s="301">
        <f>E81*H81</f>
        <v>0</v>
      </c>
      <c r="J81" s="300">
        <v>0</v>
      </c>
      <c r="K81" s="301">
        <f>E81*J81</f>
        <v>0</v>
      </c>
      <c r="O81" s="293">
        <v>2</v>
      </c>
      <c r="AA81" s="262">
        <v>1</v>
      </c>
      <c r="AB81" s="262">
        <v>7</v>
      </c>
      <c r="AC81" s="262">
        <v>7</v>
      </c>
      <c r="AZ81" s="262">
        <v>2</v>
      </c>
      <c r="BA81" s="262">
        <f>IF(AZ81=1,G81,0)</f>
        <v>0</v>
      </c>
      <c r="BB81" s="262">
        <f>IF(AZ81=2,G81,0)</f>
        <v>0</v>
      </c>
      <c r="BC81" s="262">
        <f>IF(AZ81=3,G81,0)</f>
        <v>0</v>
      </c>
      <c r="BD81" s="262">
        <f>IF(AZ81=4,G81,0)</f>
        <v>0</v>
      </c>
      <c r="BE81" s="262">
        <f>IF(AZ81=5,G81,0)</f>
        <v>0</v>
      </c>
      <c r="CA81" s="293">
        <v>1</v>
      </c>
      <c r="CB81" s="293">
        <v>7</v>
      </c>
    </row>
    <row r="82" spans="1:80" ht="22.5" x14ac:dyDescent="0.2">
      <c r="A82" s="294">
        <v>71</v>
      </c>
      <c r="B82" s="295" t="s">
        <v>1844</v>
      </c>
      <c r="C82" s="296" t="s">
        <v>1845</v>
      </c>
      <c r="D82" s="297" t="s">
        <v>181</v>
      </c>
      <c r="E82" s="298">
        <v>95</v>
      </c>
      <c r="F82" s="298">
        <v>0</v>
      </c>
      <c r="G82" s="299">
        <f>E82*F82</f>
        <v>0</v>
      </c>
      <c r="H82" s="300">
        <v>0</v>
      </c>
      <c r="I82" s="301">
        <f>E82*H82</f>
        <v>0</v>
      </c>
      <c r="J82" s="300">
        <v>0</v>
      </c>
      <c r="K82" s="301">
        <f>E82*J82</f>
        <v>0</v>
      </c>
      <c r="O82" s="293">
        <v>2</v>
      </c>
      <c r="AA82" s="262">
        <v>1</v>
      </c>
      <c r="AB82" s="262">
        <v>7</v>
      </c>
      <c r="AC82" s="262">
        <v>7</v>
      </c>
      <c r="AZ82" s="262">
        <v>2</v>
      </c>
      <c r="BA82" s="262">
        <f>IF(AZ82=1,G82,0)</f>
        <v>0</v>
      </c>
      <c r="BB82" s="262">
        <f>IF(AZ82=2,G82,0)</f>
        <v>0</v>
      </c>
      <c r="BC82" s="262">
        <f>IF(AZ82=3,G82,0)</f>
        <v>0</v>
      </c>
      <c r="BD82" s="262">
        <f>IF(AZ82=4,G82,0)</f>
        <v>0</v>
      </c>
      <c r="BE82" s="262">
        <f>IF(AZ82=5,G82,0)</f>
        <v>0</v>
      </c>
      <c r="CA82" s="293">
        <v>1</v>
      </c>
      <c r="CB82" s="293">
        <v>7</v>
      </c>
    </row>
    <row r="83" spans="1:80" ht="22.5" x14ac:dyDescent="0.2">
      <c r="A83" s="294">
        <v>72</v>
      </c>
      <c r="B83" s="295" t="s">
        <v>1846</v>
      </c>
      <c r="C83" s="296" t="s">
        <v>1847</v>
      </c>
      <c r="D83" s="297" t="s">
        <v>181</v>
      </c>
      <c r="E83" s="298">
        <v>669</v>
      </c>
      <c r="F83" s="298">
        <v>0</v>
      </c>
      <c r="G83" s="299">
        <f>E83*F83</f>
        <v>0</v>
      </c>
      <c r="H83" s="300">
        <v>0</v>
      </c>
      <c r="I83" s="301">
        <f>E83*H83</f>
        <v>0</v>
      </c>
      <c r="J83" s="300">
        <v>0</v>
      </c>
      <c r="K83" s="301">
        <f>E83*J83</f>
        <v>0</v>
      </c>
      <c r="O83" s="293">
        <v>2</v>
      </c>
      <c r="AA83" s="262">
        <v>1</v>
      </c>
      <c r="AB83" s="262">
        <v>7</v>
      </c>
      <c r="AC83" s="262">
        <v>7</v>
      </c>
      <c r="AZ83" s="262">
        <v>2</v>
      </c>
      <c r="BA83" s="262">
        <f>IF(AZ83=1,G83,0)</f>
        <v>0</v>
      </c>
      <c r="BB83" s="262">
        <f>IF(AZ83=2,G83,0)</f>
        <v>0</v>
      </c>
      <c r="BC83" s="262">
        <f>IF(AZ83=3,G83,0)</f>
        <v>0</v>
      </c>
      <c r="BD83" s="262">
        <f>IF(AZ83=4,G83,0)</f>
        <v>0</v>
      </c>
      <c r="BE83" s="262">
        <f>IF(AZ83=5,G83,0)</f>
        <v>0</v>
      </c>
      <c r="CA83" s="293">
        <v>1</v>
      </c>
      <c r="CB83" s="293">
        <v>7</v>
      </c>
    </row>
    <row r="84" spans="1:80" x14ac:dyDescent="0.2">
      <c r="A84" s="294">
        <v>73</v>
      </c>
      <c r="B84" s="295" t="s">
        <v>1848</v>
      </c>
      <c r="C84" s="296" t="s">
        <v>1849</v>
      </c>
      <c r="D84" s="297" t="s">
        <v>181</v>
      </c>
      <c r="E84" s="298">
        <v>868</v>
      </c>
      <c r="F84" s="298">
        <v>0</v>
      </c>
      <c r="G84" s="299">
        <f>E84*F84</f>
        <v>0</v>
      </c>
      <c r="H84" s="300">
        <v>0</v>
      </c>
      <c r="I84" s="301">
        <f>E84*H84</f>
        <v>0</v>
      </c>
      <c r="J84" s="300">
        <v>0</v>
      </c>
      <c r="K84" s="301">
        <f>E84*J84</f>
        <v>0</v>
      </c>
      <c r="O84" s="293">
        <v>2</v>
      </c>
      <c r="AA84" s="262">
        <v>1</v>
      </c>
      <c r="AB84" s="262">
        <v>7</v>
      </c>
      <c r="AC84" s="262">
        <v>7</v>
      </c>
      <c r="AZ84" s="262">
        <v>2</v>
      </c>
      <c r="BA84" s="262">
        <f>IF(AZ84=1,G84,0)</f>
        <v>0</v>
      </c>
      <c r="BB84" s="262">
        <f>IF(AZ84=2,G84,0)</f>
        <v>0</v>
      </c>
      <c r="BC84" s="262">
        <f>IF(AZ84=3,G84,0)</f>
        <v>0</v>
      </c>
      <c r="BD84" s="262">
        <f>IF(AZ84=4,G84,0)</f>
        <v>0</v>
      </c>
      <c r="BE84" s="262">
        <f>IF(AZ84=5,G84,0)</f>
        <v>0</v>
      </c>
      <c r="CA84" s="293">
        <v>1</v>
      </c>
      <c r="CB84" s="293">
        <v>7</v>
      </c>
    </row>
    <row r="85" spans="1:80" ht="22.5" x14ac:dyDescent="0.2">
      <c r="A85" s="294">
        <v>74</v>
      </c>
      <c r="B85" s="295" t="s">
        <v>1850</v>
      </c>
      <c r="C85" s="296" t="s">
        <v>1519</v>
      </c>
      <c r="D85" s="297" t="s">
        <v>181</v>
      </c>
      <c r="E85" s="298">
        <v>868</v>
      </c>
      <c r="F85" s="298">
        <v>0</v>
      </c>
      <c r="G85" s="299">
        <f>E85*F85</f>
        <v>0</v>
      </c>
      <c r="H85" s="300">
        <v>0</v>
      </c>
      <c r="I85" s="301">
        <f>E85*H85</f>
        <v>0</v>
      </c>
      <c r="J85" s="300">
        <v>0</v>
      </c>
      <c r="K85" s="301">
        <f>E85*J85</f>
        <v>0</v>
      </c>
      <c r="O85" s="293">
        <v>2</v>
      </c>
      <c r="AA85" s="262">
        <v>1</v>
      </c>
      <c r="AB85" s="262">
        <v>7</v>
      </c>
      <c r="AC85" s="262">
        <v>7</v>
      </c>
      <c r="AZ85" s="262">
        <v>2</v>
      </c>
      <c r="BA85" s="262">
        <f>IF(AZ85=1,G85,0)</f>
        <v>0</v>
      </c>
      <c r="BB85" s="262">
        <f>IF(AZ85=2,G85,0)</f>
        <v>0</v>
      </c>
      <c r="BC85" s="262">
        <f>IF(AZ85=3,G85,0)</f>
        <v>0</v>
      </c>
      <c r="BD85" s="262">
        <f>IF(AZ85=4,G85,0)</f>
        <v>0</v>
      </c>
      <c r="BE85" s="262">
        <f>IF(AZ85=5,G85,0)</f>
        <v>0</v>
      </c>
      <c r="CA85" s="293">
        <v>1</v>
      </c>
      <c r="CB85" s="293">
        <v>7</v>
      </c>
    </row>
    <row r="86" spans="1:80" x14ac:dyDescent="0.2">
      <c r="A86" s="294">
        <v>75</v>
      </c>
      <c r="B86" s="295" t="s">
        <v>1851</v>
      </c>
      <c r="C86" s="296" t="s">
        <v>1852</v>
      </c>
      <c r="D86" s="297" t="s">
        <v>181</v>
      </c>
      <c r="E86" s="298">
        <v>11</v>
      </c>
      <c r="F86" s="298">
        <v>0</v>
      </c>
      <c r="G86" s="299">
        <f>E86*F86</f>
        <v>0</v>
      </c>
      <c r="H86" s="300">
        <v>0</v>
      </c>
      <c r="I86" s="301">
        <f>E86*H86</f>
        <v>0</v>
      </c>
      <c r="J86" s="300">
        <v>0</v>
      </c>
      <c r="K86" s="301">
        <f>E86*J86</f>
        <v>0</v>
      </c>
      <c r="O86" s="293">
        <v>2</v>
      </c>
      <c r="AA86" s="262">
        <v>1</v>
      </c>
      <c r="AB86" s="262">
        <v>7</v>
      </c>
      <c r="AC86" s="262">
        <v>7</v>
      </c>
      <c r="AZ86" s="262">
        <v>2</v>
      </c>
      <c r="BA86" s="262">
        <f>IF(AZ86=1,G86,0)</f>
        <v>0</v>
      </c>
      <c r="BB86" s="262">
        <f>IF(AZ86=2,G86,0)</f>
        <v>0</v>
      </c>
      <c r="BC86" s="262">
        <f>IF(AZ86=3,G86,0)</f>
        <v>0</v>
      </c>
      <c r="BD86" s="262">
        <f>IF(AZ86=4,G86,0)</f>
        <v>0</v>
      </c>
      <c r="BE86" s="262">
        <f>IF(AZ86=5,G86,0)</f>
        <v>0</v>
      </c>
      <c r="CA86" s="293">
        <v>1</v>
      </c>
      <c r="CB86" s="293">
        <v>7</v>
      </c>
    </row>
    <row r="87" spans="1:80" x14ac:dyDescent="0.2">
      <c r="A87" s="294">
        <v>76</v>
      </c>
      <c r="B87" s="295" t="s">
        <v>1522</v>
      </c>
      <c r="C87" s="296" t="s">
        <v>1853</v>
      </c>
      <c r="D87" s="297" t="s">
        <v>181</v>
      </c>
      <c r="E87" s="298">
        <v>32</v>
      </c>
      <c r="F87" s="298">
        <v>0</v>
      </c>
      <c r="G87" s="299">
        <f>E87*F87</f>
        <v>0</v>
      </c>
      <c r="H87" s="300">
        <v>0</v>
      </c>
      <c r="I87" s="301">
        <f>E87*H87</f>
        <v>0</v>
      </c>
      <c r="J87" s="300">
        <v>0</v>
      </c>
      <c r="K87" s="301">
        <f>E87*J87</f>
        <v>0</v>
      </c>
      <c r="O87" s="293">
        <v>2</v>
      </c>
      <c r="AA87" s="262">
        <v>1</v>
      </c>
      <c r="AB87" s="262">
        <v>7</v>
      </c>
      <c r="AC87" s="262">
        <v>7</v>
      </c>
      <c r="AZ87" s="262">
        <v>2</v>
      </c>
      <c r="BA87" s="262">
        <f>IF(AZ87=1,G87,0)</f>
        <v>0</v>
      </c>
      <c r="BB87" s="262">
        <f>IF(AZ87=2,G87,0)</f>
        <v>0</v>
      </c>
      <c r="BC87" s="262">
        <f>IF(AZ87=3,G87,0)</f>
        <v>0</v>
      </c>
      <c r="BD87" s="262">
        <f>IF(AZ87=4,G87,0)</f>
        <v>0</v>
      </c>
      <c r="BE87" s="262">
        <f>IF(AZ87=5,G87,0)</f>
        <v>0</v>
      </c>
      <c r="CA87" s="293">
        <v>1</v>
      </c>
      <c r="CB87" s="293">
        <v>7</v>
      </c>
    </row>
    <row r="88" spans="1:80" x14ac:dyDescent="0.2">
      <c r="A88" s="294">
        <v>77</v>
      </c>
      <c r="B88" s="295" t="s">
        <v>1520</v>
      </c>
      <c r="C88" s="296" t="s">
        <v>1854</v>
      </c>
      <c r="D88" s="297" t="s">
        <v>181</v>
      </c>
      <c r="E88" s="298">
        <v>61</v>
      </c>
      <c r="F88" s="298">
        <v>0</v>
      </c>
      <c r="G88" s="299">
        <f>E88*F88</f>
        <v>0</v>
      </c>
      <c r="H88" s="300">
        <v>0</v>
      </c>
      <c r="I88" s="301">
        <f>E88*H88</f>
        <v>0</v>
      </c>
      <c r="J88" s="300">
        <v>0</v>
      </c>
      <c r="K88" s="301">
        <f>E88*J88</f>
        <v>0</v>
      </c>
      <c r="O88" s="293">
        <v>2</v>
      </c>
      <c r="AA88" s="262">
        <v>1</v>
      </c>
      <c r="AB88" s="262">
        <v>7</v>
      </c>
      <c r="AC88" s="262">
        <v>7</v>
      </c>
      <c r="AZ88" s="262">
        <v>2</v>
      </c>
      <c r="BA88" s="262">
        <f>IF(AZ88=1,G88,0)</f>
        <v>0</v>
      </c>
      <c r="BB88" s="262">
        <f>IF(AZ88=2,G88,0)</f>
        <v>0</v>
      </c>
      <c r="BC88" s="262">
        <f>IF(AZ88=3,G88,0)</f>
        <v>0</v>
      </c>
      <c r="BD88" s="262">
        <f>IF(AZ88=4,G88,0)</f>
        <v>0</v>
      </c>
      <c r="BE88" s="262">
        <f>IF(AZ88=5,G88,0)</f>
        <v>0</v>
      </c>
      <c r="CA88" s="293">
        <v>1</v>
      </c>
      <c r="CB88" s="293">
        <v>7</v>
      </c>
    </row>
    <row r="89" spans="1:80" x14ac:dyDescent="0.2">
      <c r="A89" s="294">
        <v>78</v>
      </c>
      <c r="B89" s="295" t="s">
        <v>1855</v>
      </c>
      <c r="C89" s="296" t="s">
        <v>1856</v>
      </c>
      <c r="D89" s="297" t="s">
        <v>181</v>
      </c>
      <c r="E89" s="298">
        <v>95</v>
      </c>
      <c r="F89" s="298">
        <v>0</v>
      </c>
      <c r="G89" s="299">
        <f>E89*F89</f>
        <v>0</v>
      </c>
      <c r="H89" s="300">
        <v>0</v>
      </c>
      <c r="I89" s="301">
        <f>E89*H89</f>
        <v>0</v>
      </c>
      <c r="J89" s="300">
        <v>0</v>
      </c>
      <c r="K89" s="301">
        <f>E89*J89</f>
        <v>0</v>
      </c>
      <c r="O89" s="293">
        <v>2</v>
      </c>
      <c r="AA89" s="262">
        <v>1</v>
      </c>
      <c r="AB89" s="262">
        <v>7</v>
      </c>
      <c r="AC89" s="262">
        <v>7</v>
      </c>
      <c r="AZ89" s="262">
        <v>2</v>
      </c>
      <c r="BA89" s="262">
        <f>IF(AZ89=1,G89,0)</f>
        <v>0</v>
      </c>
      <c r="BB89" s="262">
        <f>IF(AZ89=2,G89,0)</f>
        <v>0</v>
      </c>
      <c r="BC89" s="262">
        <f>IF(AZ89=3,G89,0)</f>
        <v>0</v>
      </c>
      <c r="BD89" s="262">
        <f>IF(AZ89=4,G89,0)</f>
        <v>0</v>
      </c>
      <c r="BE89" s="262">
        <f>IF(AZ89=5,G89,0)</f>
        <v>0</v>
      </c>
      <c r="CA89" s="293">
        <v>1</v>
      </c>
      <c r="CB89" s="293">
        <v>7</v>
      </c>
    </row>
    <row r="90" spans="1:80" x14ac:dyDescent="0.2">
      <c r="A90" s="294">
        <v>79</v>
      </c>
      <c r="B90" s="295" t="s">
        <v>1857</v>
      </c>
      <c r="C90" s="296" t="s">
        <v>1858</v>
      </c>
      <c r="D90" s="297" t="s">
        <v>181</v>
      </c>
      <c r="E90" s="298">
        <v>669</v>
      </c>
      <c r="F90" s="298">
        <v>0</v>
      </c>
      <c r="G90" s="299">
        <f>E90*F90</f>
        <v>0</v>
      </c>
      <c r="H90" s="300">
        <v>0</v>
      </c>
      <c r="I90" s="301">
        <f>E90*H90</f>
        <v>0</v>
      </c>
      <c r="J90" s="300">
        <v>0</v>
      </c>
      <c r="K90" s="301">
        <f>E90*J90</f>
        <v>0</v>
      </c>
      <c r="O90" s="293">
        <v>2</v>
      </c>
      <c r="AA90" s="262">
        <v>1</v>
      </c>
      <c r="AB90" s="262">
        <v>7</v>
      </c>
      <c r="AC90" s="262">
        <v>7</v>
      </c>
      <c r="AZ90" s="262">
        <v>2</v>
      </c>
      <c r="BA90" s="262">
        <f>IF(AZ90=1,G90,0)</f>
        <v>0</v>
      </c>
      <c r="BB90" s="262">
        <f>IF(AZ90=2,G90,0)</f>
        <v>0</v>
      </c>
      <c r="BC90" s="262">
        <f>IF(AZ90=3,G90,0)</f>
        <v>0</v>
      </c>
      <c r="BD90" s="262">
        <f>IF(AZ90=4,G90,0)</f>
        <v>0</v>
      </c>
      <c r="BE90" s="262">
        <f>IF(AZ90=5,G90,0)</f>
        <v>0</v>
      </c>
      <c r="CA90" s="293">
        <v>1</v>
      </c>
      <c r="CB90" s="293">
        <v>7</v>
      </c>
    </row>
    <row r="91" spans="1:80" ht="22.5" x14ac:dyDescent="0.2">
      <c r="A91" s="294">
        <v>80</v>
      </c>
      <c r="B91" s="295" t="s">
        <v>1859</v>
      </c>
      <c r="C91" s="296" t="s">
        <v>1860</v>
      </c>
      <c r="D91" s="297" t="s">
        <v>139</v>
      </c>
      <c r="E91" s="298">
        <v>0.53400000000000003</v>
      </c>
      <c r="F91" s="298">
        <v>0</v>
      </c>
      <c r="G91" s="299">
        <f>E91*F91</f>
        <v>0</v>
      </c>
      <c r="H91" s="300">
        <v>0</v>
      </c>
      <c r="I91" s="301">
        <f>E91*H91</f>
        <v>0</v>
      </c>
      <c r="J91" s="300">
        <v>0</v>
      </c>
      <c r="K91" s="301">
        <f>E91*J91</f>
        <v>0</v>
      </c>
      <c r="O91" s="293">
        <v>2</v>
      </c>
      <c r="AA91" s="262">
        <v>1</v>
      </c>
      <c r="AB91" s="262">
        <v>5</v>
      </c>
      <c r="AC91" s="262">
        <v>5</v>
      </c>
      <c r="AZ91" s="262">
        <v>2</v>
      </c>
      <c r="BA91" s="262">
        <f>IF(AZ91=1,G91,0)</f>
        <v>0</v>
      </c>
      <c r="BB91" s="262">
        <f>IF(AZ91=2,G91,0)</f>
        <v>0</v>
      </c>
      <c r="BC91" s="262">
        <f>IF(AZ91=3,G91,0)</f>
        <v>0</v>
      </c>
      <c r="BD91" s="262">
        <f>IF(AZ91=4,G91,0)</f>
        <v>0</v>
      </c>
      <c r="BE91" s="262">
        <f>IF(AZ91=5,G91,0)</f>
        <v>0</v>
      </c>
      <c r="CA91" s="293">
        <v>1</v>
      </c>
      <c r="CB91" s="293">
        <v>5</v>
      </c>
    </row>
    <row r="92" spans="1:80" x14ac:dyDescent="0.2">
      <c r="A92" s="313"/>
      <c r="B92" s="314" t="s">
        <v>94</v>
      </c>
      <c r="C92" s="315" t="s">
        <v>1837</v>
      </c>
      <c r="D92" s="316"/>
      <c r="E92" s="317"/>
      <c r="F92" s="318"/>
      <c r="G92" s="319">
        <f>SUM(G78:G91)</f>
        <v>0</v>
      </c>
      <c r="H92" s="320"/>
      <c r="I92" s="321">
        <f>SUM(I78:I91)</f>
        <v>0</v>
      </c>
      <c r="J92" s="320"/>
      <c r="K92" s="321">
        <f>SUM(K78:K91)</f>
        <v>0</v>
      </c>
      <c r="O92" s="293">
        <v>4</v>
      </c>
      <c r="BA92" s="322">
        <f>SUM(BA78:BA91)</f>
        <v>0</v>
      </c>
      <c r="BB92" s="322">
        <f>SUM(BB78:BB91)</f>
        <v>0</v>
      </c>
      <c r="BC92" s="322">
        <f>SUM(BC78:BC91)</f>
        <v>0</v>
      </c>
      <c r="BD92" s="322">
        <f>SUM(BD78:BD91)</f>
        <v>0</v>
      </c>
      <c r="BE92" s="322">
        <f>SUM(BE78:BE91)</f>
        <v>0</v>
      </c>
    </row>
    <row r="93" spans="1:80" x14ac:dyDescent="0.2">
      <c r="A93" s="283" t="s">
        <v>90</v>
      </c>
      <c r="B93" s="284" t="s">
        <v>1861</v>
      </c>
      <c r="C93" s="285" t="s">
        <v>1862</v>
      </c>
      <c r="D93" s="286"/>
      <c r="E93" s="287"/>
      <c r="F93" s="287"/>
      <c r="G93" s="288"/>
      <c r="H93" s="289"/>
      <c r="I93" s="290"/>
      <c r="J93" s="291"/>
      <c r="K93" s="292"/>
      <c r="O93" s="293">
        <v>1</v>
      </c>
    </row>
    <row r="94" spans="1:80" x14ac:dyDescent="0.2">
      <c r="A94" s="294">
        <v>81</v>
      </c>
      <c r="B94" s="295" t="s">
        <v>1864</v>
      </c>
      <c r="C94" s="296" t="s">
        <v>1542</v>
      </c>
      <c r="D94" s="297" t="s">
        <v>211</v>
      </c>
      <c r="E94" s="298">
        <v>23</v>
      </c>
      <c r="F94" s="298">
        <v>0</v>
      </c>
      <c r="G94" s="299">
        <f>E94*F94</f>
        <v>0</v>
      </c>
      <c r="H94" s="300">
        <v>0</v>
      </c>
      <c r="I94" s="301">
        <f>E94*H94</f>
        <v>0</v>
      </c>
      <c r="J94" s="300">
        <v>0</v>
      </c>
      <c r="K94" s="301">
        <f>E94*J94</f>
        <v>0</v>
      </c>
      <c r="O94" s="293">
        <v>2</v>
      </c>
      <c r="AA94" s="262">
        <v>1</v>
      </c>
      <c r="AB94" s="262">
        <v>7</v>
      </c>
      <c r="AC94" s="262">
        <v>7</v>
      </c>
      <c r="AZ94" s="262">
        <v>2</v>
      </c>
      <c r="BA94" s="262">
        <f>IF(AZ94=1,G94,0)</f>
        <v>0</v>
      </c>
      <c r="BB94" s="262">
        <f>IF(AZ94=2,G94,0)</f>
        <v>0</v>
      </c>
      <c r="BC94" s="262">
        <f>IF(AZ94=3,G94,0)</f>
        <v>0</v>
      </c>
      <c r="BD94" s="262">
        <f>IF(AZ94=4,G94,0)</f>
        <v>0</v>
      </c>
      <c r="BE94" s="262">
        <f>IF(AZ94=5,G94,0)</f>
        <v>0</v>
      </c>
      <c r="CA94" s="293">
        <v>1</v>
      </c>
      <c r="CB94" s="293">
        <v>7</v>
      </c>
    </row>
    <row r="95" spans="1:80" x14ac:dyDescent="0.2">
      <c r="A95" s="294">
        <v>82</v>
      </c>
      <c r="B95" s="295" t="s">
        <v>1865</v>
      </c>
      <c r="C95" s="296" t="s">
        <v>1544</v>
      </c>
      <c r="D95" s="297" t="s">
        <v>211</v>
      </c>
      <c r="E95" s="298">
        <v>10</v>
      </c>
      <c r="F95" s="298">
        <v>0</v>
      </c>
      <c r="G95" s="299">
        <f>E95*F95</f>
        <v>0</v>
      </c>
      <c r="H95" s="300">
        <v>0</v>
      </c>
      <c r="I95" s="301">
        <f>E95*H95</f>
        <v>0</v>
      </c>
      <c r="J95" s="300">
        <v>0</v>
      </c>
      <c r="K95" s="301">
        <f>E95*J95</f>
        <v>0</v>
      </c>
      <c r="O95" s="293">
        <v>2</v>
      </c>
      <c r="AA95" s="262">
        <v>1</v>
      </c>
      <c r="AB95" s="262">
        <v>7</v>
      </c>
      <c r="AC95" s="262">
        <v>7</v>
      </c>
      <c r="AZ95" s="262">
        <v>2</v>
      </c>
      <c r="BA95" s="262">
        <f>IF(AZ95=1,G95,0)</f>
        <v>0</v>
      </c>
      <c r="BB95" s="262">
        <f>IF(AZ95=2,G95,0)</f>
        <v>0</v>
      </c>
      <c r="BC95" s="262">
        <f>IF(AZ95=3,G95,0)</f>
        <v>0</v>
      </c>
      <c r="BD95" s="262">
        <f>IF(AZ95=4,G95,0)</f>
        <v>0</v>
      </c>
      <c r="BE95" s="262">
        <f>IF(AZ95=5,G95,0)</f>
        <v>0</v>
      </c>
      <c r="CA95" s="293">
        <v>1</v>
      </c>
      <c r="CB95" s="293">
        <v>7</v>
      </c>
    </row>
    <row r="96" spans="1:80" x14ac:dyDescent="0.2">
      <c r="A96" s="294">
        <v>83</v>
      </c>
      <c r="B96" s="295" t="s">
        <v>1866</v>
      </c>
      <c r="C96" s="296" t="s">
        <v>1867</v>
      </c>
      <c r="D96" s="297" t="s">
        <v>211</v>
      </c>
      <c r="E96" s="298">
        <v>6</v>
      </c>
      <c r="F96" s="298">
        <v>0</v>
      </c>
      <c r="G96" s="299">
        <f>E96*F96</f>
        <v>0</v>
      </c>
      <c r="H96" s="300">
        <v>0</v>
      </c>
      <c r="I96" s="301">
        <f>E96*H96</f>
        <v>0</v>
      </c>
      <c r="J96" s="300">
        <v>0</v>
      </c>
      <c r="K96" s="301">
        <f>E96*J96</f>
        <v>0</v>
      </c>
      <c r="O96" s="293">
        <v>2</v>
      </c>
      <c r="AA96" s="262">
        <v>1</v>
      </c>
      <c r="AB96" s="262">
        <v>7</v>
      </c>
      <c r="AC96" s="262">
        <v>7</v>
      </c>
      <c r="AZ96" s="262">
        <v>2</v>
      </c>
      <c r="BA96" s="262">
        <f>IF(AZ96=1,G96,0)</f>
        <v>0</v>
      </c>
      <c r="BB96" s="262">
        <f>IF(AZ96=2,G96,0)</f>
        <v>0</v>
      </c>
      <c r="BC96" s="262">
        <f>IF(AZ96=3,G96,0)</f>
        <v>0</v>
      </c>
      <c r="BD96" s="262">
        <f>IF(AZ96=4,G96,0)</f>
        <v>0</v>
      </c>
      <c r="BE96" s="262">
        <f>IF(AZ96=5,G96,0)</f>
        <v>0</v>
      </c>
      <c r="CA96" s="293">
        <v>1</v>
      </c>
      <c r="CB96" s="293">
        <v>7</v>
      </c>
    </row>
    <row r="97" spans="1:80" ht="22.5" x14ac:dyDescent="0.2">
      <c r="A97" s="294">
        <v>84</v>
      </c>
      <c r="B97" s="295" t="s">
        <v>1868</v>
      </c>
      <c r="C97" s="296" t="s">
        <v>1869</v>
      </c>
      <c r="D97" s="297" t="s">
        <v>211</v>
      </c>
      <c r="E97" s="298">
        <v>8</v>
      </c>
      <c r="F97" s="298">
        <v>0</v>
      </c>
      <c r="G97" s="299">
        <f>E97*F97</f>
        <v>0</v>
      </c>
      <c r="H97" s="300">
        <v>0</v>
      </c>
      <c r="I97" s="301">
        <f>E97*H97</f>
        <v>0</v>
      </c>
      <c r="J97" s="300">
        <v>0</v>
      </c>
      <c r="K97" s="301">
        <f>E97*J97</f>
        <v>0</v>
      </c>
      <c r="O97" s="293">
        <v>2</v>
      </c>
      <c r="AA97" s="262">
        <v>1</v>
      </c>
      <c r="AB97" s="262">
        <v>7</v>
      </c>
      <c r="AC97" s="262">
        <v>7</v>
      </c>
      <c r="AZ97" s="262">
        <v>2</v>
      </c>
      <c r="BA97" s="262">
        <f>IF(AZ97=1,G97,0)</f>
        <v>0</v>
      </c>
      <c r="BB97" s="262">
        <f>IF(AZ97=2,G97,0)</f>
        <v>0</v>
      </c>
      <c r="BC97" s="262">
        <f>IF(AZ97=3,G97,0)</f>
        <v>0</v>
      </c>
      <c r="BD97" s="262">
        <f>IF(AZ97=4,G97,0)</f>
        <v>0</v>
      </c>
      <c r="BE97" s="262">
        <f>IF(AZ97=5,G97,0)</f>
        <v>0</v>
      </c>
      <c r="CA97" s="293">
        <v>1</v>
      </c>
      <c r="CB97" s="293">
        <v>7</v>
      </c>
    </row>
    <row r="98" spans="1:80" x14ac:dyDescent="0.2">
      <c r="A98" s="294">
        <v>85</v>
      </c>
      <c r="B98" s="295" t="s">
        <v>1870</v>
      </c>
      <c r="C98" s="296" t="s">
        <v>1871</v>
      </c>
      <c r="D98" s="297" t="s">
        <v>211</v>
      </c>
      <c r="E98" s="298">
        <v>2</v>
      </c>
      <c r="F98" s="298">
        <v>0</v>
      </c>
      <c r="G98" s="299">
        <f>E98*F98</f>
        <v>0</v>
      </c>
      <c r="H98" s="300">
        <v>0</v>
      </c>
      <c r="I98" s="301">
        <f>E98*H98</f>
        <v>0</v>
      </c>
      <c r="J98" s="300">
        <v>0</v>
      </c>
      <c r="K98" s="301">
        <f>E98*J98</f>
        <v>0</v>
      </c>
      <c r="O98" s="293">
        <v>2</v>
      </c>
      <c r="AA98" s="262">
        <v>1</v>
      </c>
      <c r="AB98" s="262">
        <v>7</v>
      </c>
      <c r="AC98" s="262">
        <v>7</v>
      </c>
      <c r="AZ98" s="262">
        <v>2</v>
      </c>
      <c r="BA98" s="262">
        <f>IF(AZ98=1,G98,0)</f>
        <v>0</v>
      </c>
      <c r="BB98" s="262">
        <f>IF(AZ98=2,G98,0)</f>
        <v>0</v>
      </c>
      <c r="BC98" s="262">
        <f>IF(AZ98=3,G98,0)</f>
        <v>0</v>
      </c>
      <c r="BD98" s="262">
        <f>IF(AZ98=4,G98,0)</f>
        <v>0</v>
      </c>
      <c r="BE98" s="262">
        <f>IF(AZ98=5,G98,0)</f>
        <v>0</v>
      </c>
      <c r="CA98" s="293">
        <v>1</v>
      </c>
      <c r="CB98" s="293">
        <v>7</v>
      </c>
    </row>
    <row r="99" spans="1:80" x14ac:dyDescent="0.2">
      <c r="A99" s="294">
        <v>86</v>
      </c>
      <c r="B99" s="295" t="s">
        <v>1872</v>
      </c>
      <c r="C99" s="296" t="s">
        <v>1873</v>
      </c>
      <c r="D99" s="297" t="s">
        <v>211</v>
      </c>
      <c r="E99" s="298">
        <v>2</v>
      </c>
      <c r="F99" s="298">
        <v>0</v>
      </c>
      <c r="G99" s="299">
        <f>E99*F99</f>
        <v>0</v>
      </c>
      <c r="H99" s="300">
        <v>0</v>
      </c>
      <c r="I99" s="301">
        <f>E99*H99</f>
        <v>0</v>
      </c>
      <c r="J99" s="300">
        <v>0</v>
      </c>
      <c r="K99" s="301">
        <f>E99*J99</f>
        <v>0</v>
      </c>
      <c r="O99" s="293">
        <v>2</v>
      </c>
      <c r="AA99" s="262">
        <v>1</v>
      </c>
      <c r="AB99" s="262">
        <v>7</v>
      </c>
      <c r="AC99" s="262">
        <v>7</v>
      </c>
      <c r="AZ99" s="262">
        <v>2</v>
      </c>
      <c r="BA99" s="262">
        <f>IF(AZ99=1,G99,0)</f>
        <v>0</v>
      </c>
      <c r="BB99" s="262">
        <f>IF(AZ99=2,G99,0)</f>
        <v>0</v>
      </c>
      <c r="BC99" s="262">
        <f>IF(AZ99=3,G99,0)</f>
        <v>0</v>
      </c>
      <c r="BD99" s="262">
        <f>IF(AZ99=4,G99,0)</f>
        <v>0</v>
      </c>
      <c r="BE99" s="262">
        <f>IF(AZ99=5,G99,0)</f>
        <v>0</v>
      </c>
      <c r="CA99" s="293">
        <v>1</v>
      </c>
      <c r="CB99" s="293">
        <v>7</v>
      </c>
    </row>
    <row r="100" spans="1:80" ht="22.5" x14ac:dyDescent="0.2">
      <c r="A100" s="294">
        <v>87</v>
      </c>
      <c r="B100" s="295" t="s">
        <v>1874</v>
      </c>
      <c r="C100" s="296" t="s">
        <v>1875</v>
      </c>
      <c r="D100" s="297" t="s">
        <v>211</v>
      </c>
      <c r="E100" s="298">
        <v>2</v>
      </c>
      <c r="F100" s="298">
        <v>0</v>
      </c>
      <c r="G100" s="299">
        <f>E100*F100</f>
        <v>0</v>
      </c>
      <c r="H100" s="300">
        <v>0</v>
      </c>
      <c r="I100" s="301">
        <f>E100*H100</f>
        <v>0</v>
      </c>
      <c r="J100" s="300">
        <v>0</v>
      </c>
      <c r="K100" s="301">
        <f>E100*J100</f>
        <v>0</v>
      </c>
      <c r="O100" s="293">
        <v>2</v>
      </c>
      <c r="AA100" s="262">
        <v>1</v>
      </c>
      <c r="AB100" s="262">
        <v>7</v>
      </c>
      <c r="AC100" s="262">
        <v>7</v>
      </c>
      <c r="AZ100" s="262">
        <v>2</v>
      </c>
      <c r="BA100" s="262">
        <f>IF(AZ100=1,G100,0)</f>
        <v>0</v>
      </c>
      <c r="BB100" s="262">
        <f>IF(AZ100=2,G100,0)</f>
        <v>0</v>
      </c>
      <c r="BC100" s="262">
        <f>IF(AZ100=3,G100,0)</f>
        <v>0</v>
      </c>
      <c r="BD100" s="262">
        <f>IF(AZ100=4,G100,0)</f>
        <v>0</v>
      </c>
      <c r="BE100" s="262">
        <f>IF(AZ100=5,G100,0)</f>
        <v>0</v>
      </c>
      <c r="CA100" s="293">
        <v>1</v>
      </c>
      <c r="CB100" s="293">
        <v>7</v>
      </c>
    </row>
    <row r="101" spans="1:80" x14ac:dyDescent="0.2">
      <c r="A101" s="294">
        <v>88</v>
      </c>
      <c r="B101" s="295" t="s">
        <v>1876</v>
      </c>
      <c r="C101" s="296" t="s">
        <v>1877</v>
      </c>
      <c r="D101" s="297" t="s">
        <v>211</v>
      </c>
      <c r="E101" s="298">
        <v>1</v>
      </c>
      <c r="F101" s="298">
        <v>0</v>
      </c>
      <c r="G101" s="299">
        <f>E101*F101</f>
        <v>0</v>
      </c>
      <c r="H101" s="300">
        <v>0</v>
      </c>
      <c r="I101" s="301">
        <f>E101*H101</f>
        <v>0</v>
      </c>
      <c r="J101" s="300">
        <v>0</v>
      </c>
      <c r="K101" s="301">
        <f>E101*J101</f>
        <v>0</v>
      </c>
      <c r="O101" s="293">
        <v>2</v>
      </c>
      <c r="AA101" s="262">
        <v>1</v>
      </c>
      <c r="AB101" s="262">
        <v>7</v>
      </c>
      <c r="AC101" s="262">
        <v>7</v>
      </c>
      <c r="AZ101" s="262">
        <v>2</v>
      </c>
      <c r="BA101" s="262">
        <f>IF(AZ101=1,G101,0)</f>
        <v>0</v>
      </c>
      <c r="BB101" s="262">
        <f>IF(AZ101=2,G101,0)</f>
        <v>0</v>
      </c>
      <c r="BC101" s="262">
        <f>IF(AZ101=3,G101,0)</f>
        <v>0</v>
      </c>
      <c r="BD101" s="262">
        <f>IF(AZ101=4,G101,0)</f>
        <v>0</v>
      </c>
      <c r="BE101" s="262">
        <f>IF(AZ101=5,G101,0)</f>
        <v>0</v>
      </c>
      <c r="CA101" s="293">
        <v>1</v>
      </c>
      <c r="CB101" s="293">
        <v>7</v>
      </c>
    </row>
    <row r="102" spans="1:80" x14ac:dyDescent="0.2">
      <c r="A102" s="294">
        <v>89</v>
      </c>
      <c r="B102" s="295" t="s">
        <v>1878</v>
      </c>
      <c r="C102" s="296" t="s">
        <v>1879</v>
      </c>
      <c r="D102" s="297" t="s">
        <v>211</v>
      </c>
      <c r="E102" s="298">
        <v>7</v>
      </c>
      <c r="F102" s="298">
        <v>0</v>
      </c>
      <c r="G102" s="299">
        <f>E102*F102</f>
        <v>0</v>
      </c>
      <c r="H102" s="300">
        <v>0</v>
      </c>
      <c r="I102" s="301">
        <f>E102*H102</f>
        <v>0</v>
      </c>
      <c r="J102" s="300">
        <v>0</v>
      </c>
      <c r="K102" s="301">
        <f>E102*J102</f>
        <v>0</v>
      </c>
      <c r="O102" s="293">
        <v>2</v>
      </c>
      <c r="AA102" s="262">
        <v>1</v>
      </c>
      <c r="AB102" s="262">
        <v>7</v>
      </c>
      <c r="AC102" s="262">
        <v>7</v>
      </c>
      <c r="AZ102" s="262">
        <v>2</v>
      </c>
      <c r="BA102" s="262">
        <f>IF(AZ102=1,G102,0)</f>
        <v>0</v>
      </c>
      <c r="BB102" s="262">
        <f>IF(AZ102=2,G102,0)</f>
        <v>0</v>
      </c>
      <c r="BC102" s="262">
        <f>IF(AZ102=3,G102,0)</f>
        <v>0</v>
      </c>
      <c r="BD102" s="262">
        <f>IF(AZ102=4,G102,0)</f>
        <v>0</v>
      </c>
      <c r="BE102" s="262">
        <f>IF(AZ102=5,G102,0)</f>
        <v>0</v>
      </c>
      <c r="CA102" s="293">
        <v>1</v>
      </c>
      <c r="CB102" s="293">
        <v>7</v>
      </c>
    </row>
    <row r="103" spans="1:80" x14ac:dyDescent="0.2">
      <c r="A103" s="294">
        <v>90</v>
      </c>
      <c r="B103" s="295" t="s">
        <v>1880</v>
      </c>
      <c r="C103" s="296" t="s">
        <v>1881</v>
      </c>
      <c r="D103" s="297" t="s">
        <v>211</v>
      </c>
      <c r="E103" s="298">
        <v>1</v>
      </c>
      <c r="F103" s="298">
        <v>0</v>
      </c>
      <c r="G103" s="299">
        <f>E103*F103</f>
        <v>0</v>
      </c>
      <c r="H103" s="300">
        <v>0</v>
      </c>
      <c r="I103" s="301">
        <f>E103*H103</f>
        <v>0</v>
      </c>
      <c r="J103" s="300">
        <v>0</v>
      </c>
      <c r="K103" s="301">
        <f>E103*J103</f>
        <v>0</v>
      </c>
      <c r="O103" s="293">
        <v>2</v>
      </c>
      <c r="AA103" s="262">
        <v>1</v>
      </c>
      <c r="AB103" s="262">
        <v>7</v>
      </c>
      <c r="AC103" s="262">
        <v>7</v>
      </c>
      <c r="AZ103" s="262">
        <v>2</v>
      </c>
      <c r="BA103" s="262">
        <f>IF(AZ103=1,G103,0)</f>
        <v>0</v>
      </c>
      <c r="BB103" s="262">
        <f>IF(AZ103=2,G103,0)</f>
        <v>0</v>
      </c>
      <c r="BC103" s="262">
        <f>IF(AZ103=3,G103,0)</f>
        <v>0</v>
      </c>
      <c r="BD103" s="262">
        <f>IF(AZ103=4,G103,0)</f>
        <v>0</v>
      </c>
      <c r="BE103" s="262">
        <f>IF(AZ103=5,G103,0)</f>
        <v>0</v>
      </c>
      <c r="CA103" s="293">
        <v>1</v>
      </c>
      <c r="CB103" s="293">
        <v>7</v>
      </c>
    </row>
    <row r="104" spans="1:80" x14ac:dyDescent="0.2">
      <c r="A104" s="294">
        <v>91</v>
      </c>
      <c r="B104" s="295" t="s">
        <v>1882</v>
      </c>
      <c r="C104" s="296" t="s">
        <v>1883</v>
      </c>
      <c r="D104" s="297" t="s">
        <v>93</v>
      </c>
      <c r="E104" s="298">
        <v>1</v>
      </c>
      <c r="F104" s="298">
        <v>0</v>
      </c>
      <c r="G104" s="299">
        <f>E104*F104</f>
        <v>0</v>
      </c>
      <c r="H104" s="300">
        <v>0</v>
      </c>
      <c r="I104" s="301">
        <f>E104*H104</f>
        <v>0</v>
      </c>
      <c r="J104" s="300"/>
      <c r="K104" s="301">
        <f>E104*J104</f>
        <v>0</v>
      </c>
      <c r="O104" s="293">
        <v>2</v>
      </c>
      <c r="AA104" s="262">
        <v>12</v>
      </c>
      <c r="AB104" s="262">
        <v>0</v>
      </c>
      <c r="AC104" s="262">
        <v>91</v>
      </c>
      <c r="AZ104" s="262">
        <v>2</v>
      </c>
      <c r="BA104" s="262">
        <f>IF(AZ104=1,G104,0)</f>
        <v>0</v>
      </c>
      <c r="BB104" s="262">
        <f>IF(AZ104=2,G104,0)</f>
        <v>0</v>
      </c>
      <c r="BC104" s="262">
        <f>IF(AZ104=3,G104,0)</f>
        <v>0</v>
      </c>
      <c r="BD104" s="262">
        <f>IF(AZ104=4,G104,0)</f>
        <v>0</v>
      </c>
      <c r="BE104" s="262">
        <f>IF(AZ104=5,G104,0)</f>
        <v>0</v>
      </c>
      <c r="CA104" s="293">
        <v>12</v>
      </c>
      <c r="CB104" s="293">
        <v>0</v>
      </c>
    </row>
    <row r="105" spans="1:80" x14ac:dyDescent="0.2">
      <c r="A105" s="294">
        <v>92</v>
      </c>
      <c r="B105" s="295" t="s">
        <v>1884</v>
      </c>
      <c r="C105" s="296" t="s">
        <v>1885</v>
      </c>
      <c r="D105" s="297" t="s">
        <v>93</v>
      </c>
      <c r="E105" s="298">
        <v>7</v>
      </c>
      <c r="F105" s="298">
        <v>0</v>
      </c>
      <c r="G105" s="299">
        <f>E105*F105</f>
        <v>0</v>
      </c>
      <c r="H105" s="300">
        <v>0</v>
      </c>
      <c r="I105" s="301">
        <f>E105*H105</f>
        <v>0</v>
      </c>
      <c r="J105" s="300"/>
      <c r="K105" s="301">
        <f>E105*J105</f>
        <v>0</v>
      </c>
      <c r="O105" s="293">
        <v>2</v>
      </c>
      <c r="AA105" s="262">
        <v>12</v>
      </c>
      <c r="AB105" s="262">
        <v>0</v>
      </c>
      <c r="AC105" s="262">
        <v>92</v>
      </c>
      <c r="AZ105" s="262">
        <v>2</v>
      </c>
      <c r="BA105" s="262">
        <f>IF(AZ105=1,G105,0)</f>
        <v>0</v>
      </c>
      <c r="BB105" s="262">
        <f>IF(AZ105=2,G105,0)</f>
        <v>0</v>
      </c>
      <c r="BC105" s="262">
        <f>IF(AZ105=3,G105,0)</f>
        <v>0</v>
      </c>
      <c r="BD105" s="262">
        <f>IF(AZ105=4,G105,0)</f>
        <v>0</v>
      </c>
      <c r="BE105" s="262">
        <f>IF(AZ105=5,G105,0)</f>
        <v>0</v>
      </c>
      <c r="CA105" s="293">
        <v>12</v>
      </c>
      <c r="CB105" s="293">
        <v>0</v>
      </c>
    </row>
    <row r="106" spans="1:80" x14ac:dyDescent="0.2">
      <c r="A106" s="294">
        <v>93</v>
      </c>
      <c r="B106" s="295" t="s">
        <v>1886</v>
      </c>
      <c r="C106" s="296" t="s">
        <v>1887</v>
      </c>
      <c r="D106" s="297" t="s">
        <v>93</v>
      </c>
      <c r="E106" s="298">
        <v>1</v>
      </c>
      <c r="F106" s="298">
        <v>0</v>
      </c>
      <c r="G106" s="299">
        <f>E106*F106</f>
        <v>0</v>
      </c>
      <c r="H106" s="300">
        <v>0</v>
      </c>
      <c r="I106" s="301">
        <f>E106*H106</f>
        <v>0</v>
      </c>
      <c r="J106" s="300"/>
      <c r="K106" s="301">
        <f>E106*J106</f>
        <v>0</v>
      </c>
      <c r="O106" s="293">
        <v>2</v>
      </c>
      <c r="AA106" s="262">
        <v>12</v>
      </c>
      <c r="AB106" s="262">
        <v>0</v>
      </c>
      <c r="AC106" s="262">
        <v>93</v>
      </c>
      <c r="AZ106" s="262">
        <v>2</v>
      </c>
      <c r="BA106" s="262">
        <f>IF(AZ106=1,G106,0)</f>
        <v>0</v>
      </c>
      <c r="BB106" s="262">
        <f>IF(AZ106=2,G106,0)</f>
        <v>0</v>
      </c>
      <c r="BC106" s="262">
        <f>IF(AZ106=3,G106,0)</f>
        <v>0</v>
      </c>
      <c r="BD106" s="262">
        <f>IF(AZ106=4,G106,0)</f>
        <v>0</v>
      </c>
      <c r="BE106" s="262">
        <f>IF(AZ106=5,G106,0)</f>
        <v>0</v>
      </c>
      <c r="CA106" s="293">
        <v>12</v>
      </c>
      <c r="CB106" s="293">
        <v>0</v>
      </c>
    </row>
    <row r="107" spans="1:80" x14ac:dyDescent="0.2">
      <c r="A107" s="294">
        <v>94</v>
      </c>
      <c r="B107" s="295" t="s">
        <v>1888</v>
      </c>
      <c r="C107" s="296" t="s">
        <v>1889</v>
      </c>
      <c r="D107" s="297" t="s">
        <v>211</v>
      </c>
      <c r="E107" s="298">
        <v>8</v>
      </c>
      <c r="F107" s="298">
        <v>0</v>
      </c>
      <c r="G107" s="299">
        <f>E107*F107</f>
        <v>0</v>
      </c>
      <c r="H107" s="300">
        <v>0</v>
      </c>
      <c r="I107" s="301">
        <f>E107*H107</f>
        <v>0</v>
      </c>
      <c r="J107" s="300">
        <v>0</v>
      </c>
      <c r="K107" s="301">
        <f>E107*J107</f>
        <v>0</v>
      </c>
      <c r="O107" s="293">
        <v>2</v>
      </c>
      <c r="AA107" s="262">
        <v>1</v>
      </c>
      <c r="AB107" s="262">
        <v>7</v>
      </c>
      <c r="AC107" s="262">
        <v>7</v>
      </c>
      <c r="AZ107" s="262">
        <v>2</v>
      </c>
      <c r="BA107" s="262">
        <f>IF(AZ107=1,G107,0)</f>
        <v>0</v>
      </c>
      <c r="BB107" s="262">
        <f>IF(AZ107=2,G107,0)</f>
        <v>0</v>
      </c>
      <c r="BC107" s="262">
        <f>IF(AZ107=3,G107,0)</f>
        <v>0</v>
      </c>
      <c r="BD107" s="262">
        <f>IF(AZ107=4,G107,0)</f>
        <v>0</v>
      </c>
      <c r="BE107" s="262">
        <f>IF(AZ107=5,G107,0)</f>
        <v>0</v>
      </c>
      <c r="CA107" s="293">
        <v>1</v>
      </c>
      <c r="CB107" s="293">
        <v>7</v>
      </c>
    </row>
    <row r="108" spans="1:80" ht="22.5" x14ac:dyDescent="0.2">
      <c r="A108" s="294">
        <v>95</v>
      </c>
      <c r="B108" s="295" t="s">
        <v>1890</v>
      </c>
      <c r="C108" s="296" t="s">
        <v>1891</v>
      </c>
      <c r="D108" s="297" t="s">
        <v>93</v>
      </c>
      <c r="E108" s="298">
        <v>8</v>
      </c>
      <c r="F108" s="298">
        <v>0</v>
      </c>
      <c r="G108" s="299">
        <f>E108*F108</f>
        <v>0</v>
      </c>
      <c r="H108" s="300">
        <v>0</v>
      </c>
      <c r="I108" s="301">
        <f>E108*H108</f>
        <v>0</v>
      </c>
      <c r="J108" s="300"/>
      <c r="K108" s="301">
        <f>E108*J108</f>
        <v>0</v>
      </c>
      <c r="O108" s="293">
        <v>2</v>
      </c>
      <c r="AA108" s="262">
        <v>12</v>
      </c>
      <c r="AB108" s="262">
        <v>0</v>
      </c>
      <c r="AC108" s="262">
        <v>95</v>
      </c>
      <c r="AZ108" s="262">
        <v>2</v>
      </c>
      <c r="BA108" s="262">
        <f>IF(AZ108=1,G108,0)</f>
        <v>0</v>
      </c>
      <c r="BB108" s="262">
        <f>IF(AZ108=2,G108,0)</f>
        <v>0</v>
      </c>
      <c r="BC108" s="262">
        <f>IF(AZ108=3,G108,0)</f>
        <v>0</v>
      </c>
      <c r="BD108" s="262">
        <f>IF(AZ108=4,G108,0)</f>
        <v>0</v>
      </c>
      <c r="BE108" s="262">
        <f>IF(AZ108=5,G108,0)</f>
        <v>0</v>
      </c>
      <c r="CA108" s="293">
        <v>12</v>
      </c>
      <c r="CB108" s="293">
        <v>0</v>
      </c>
    </row>
    <row r="109" spans="1:80" x14ac:dyDescent="0.2">
      <c r="A109" s="294">
        <v>96</v>
      </c>
      <c r="B109" s="295" t="s">
        <v>1892</v>
      </c>
      <c r="C109" s="296" t="s">
        <v>1893</v>
      </c>
      <c r="D109" s="297" t="s">
        <v>211</v>
      </c>
      <c r="E109" s="298">
        <v>38</v>
      </c>
      <c r="F109" s="298">
        <v>0</v>
      </c>
      <c r="G109" s="299">
        <f>E109*F109</f>
        <v>0</v>
      </c>
      <c r="H109" s="300">
        <v>0</v>
      </c>
      <c r="I109" s="301">
        <f>E109*H109</f>
        <v>0</v>
      </c>
      <c r="J109" s="300">
        <v>0</v>
      </c>
      <c r="K109" s="301">
        <f>E109*J109</f>
        <v>0</v>
      </c>
      <c r="O109" s="293">
        <v>2</v>
      </c>
      <c r="AA109" s="262">
        <v>1</v>
      </c>
      <c r="AB109" s="262">
        <v>7</v>
      </c>
      <c r="AC109" s="262">
        <v>7</v>
      </c>
      <c r="AZ109" s="262">
        <v>2</v>
      </c>
      <c r="BA109" s="262">
        <f>IF(AZ109=1,G109,0)</f>
        <v>0</v>
      </c>
      <c r="BB109" s="262">
        <f>IF(AZ109=2,G109,0)</f>
        <v>0</v>
      </c>
      <c r="BC109" s="262">
        <f>IF(AZ109=3,G109,0)</f>
        <v>0</v>
      </c>
      <c r="BD109" s="262">
        <f>IF(AZ109=4,G109,0)</f>
        <v>0</v>
      </c>
      <c r="BE109" s="262">
        <f>IF(AZ109=5,G109,0)</f>
        <v>0</v>
      </c>
      <c r="CA109" s="293">
        <v>1</v>
      </c>
      <c r="CB109" s="293">
        <v>7</v>
      </c>
    </row>
    <row r="110" spans="1:80" ht="22.5" x14ac:dyDescent="0.2">
      <c r="A110" s="294">
        <v>97</v>
      </c>
      <c r="B110" s="295" t="s">
        <v>1894</v>
      </c>
      <c r="C110" s="296" t="s">
        <v>1895</v>
      </c>
      <c r="D110" s="297" t="s">
        <v>93</v>
      </c>
      <c r="E110" s="298">
        <v>8</v>
      </c>
      <c r="F110" s="298">
        <v>0</v>
      </c>
      <c r="G110" s="299">
        <f>E110*F110</f>
        <v>0</v>
      </c>
      <c r="H110" s="300">
        <v>0</v>
      </c>
      <c r="I110" s="301">
        <f>E110*H110</f>
        <v>0</v>
      </c>
      <c r="J110" s="300"/>
      <c r="K110" s="301">
        <f>E110*J110</f>
        <v>0</v>
      </c>
      <c r="O110" s="293">
        <v>2</v>
      </c>
      <c r="AA110" s="262">
        <v>12</v>
      </c>
      <c r="AB110" s="262">
        <v>0</v>
      </c>
      <c r="AC110" s="262">
        <v>97</v>
      </c>
      <c r="AZ110" s="262">
        <v>2</v>
      </c>
      <c r="BA110" s="262">
        <f>IF(AZ110=1,G110,0)</f>
        <v>0</v>
      </c>
      <c r="BB110" s="262">
        <f>IF(AZ110=2,G110,0)</f>
        <v>0</v>
      </c>
      <c r="BC110" s="262">
        <f>IF(AZ110=3,G110,0)</f>
        <v>0</v>
      </c>
      <c r="BD110" s="262">
        <f>IF(AZ110=4,G110,0)</f>
        <v>0</v>
      </c>
      <c r="BE110" s="262">
        <f>IF(AZ110=5,G110,0)</f>
        <v>0</v>
      </c>
      <c r="CA110" s="293">
        <v>12</v>
      </c>
      <c r="CB110" s="293">
        <v>0</v>
      </c>
    </row>
    <row r="111" spans="1:80" ht="22.5" x14ac:dyDescent="0.2">
      <c r="A111" s="294">
        <v>98</v>
      </c>
      <c r="B111" s="295" t="s">
        <v>1896</v>
      </c>
      <c r="C111" s="296" t="s">
        <v>1897</v>
      </c>
      <c r="D111" s="297" t="s">
        <v>93</v>
      </c>
      <c r="E111" s="298">
        <v>30</v>
      </c>
      <c r="F111" s="298">
        <v>0</v>
      </c>
      <c r="G111" s="299">
        <f>E111*F111</f>
        <v>0</v>
      </c>
      <c r="H111" s="300">
        <v>0</v>
      </c>
      <c r="I111" s="301">
        <f>E111*H111</f>
        <v>0</v>
      </c>
      <c r="J111" s="300"/>
      <c r="K111" s="301">
        <f>E111*J111</f>
        <v>0</v>
      </c>
      <c r="O111" s="293">
        <v>2</v>
      </c>
      <c r="AA111" s="262">
        <v>12</v>
      </c>
      <c r="AB111" s="262">
        <v>0</v>
      </c>
      <c r="AC111" s="262">
        <v>98</v>
      </c>
      <c r="AZ111" s="262">
        <v>2</v>
      </c>
      <c r="BA111" s="262">
        <f>IF(AZ111=1,G111,0)</f>
        <v>0</v>
      </c>
      <c r="BB111" s="262">
        <f>IF(AZ111=2,G111,0)</f>
        <v>0</v>
      </c>
      <c r="BC111" s="262">
        <f>IF(AZ111=3,G111,0)</f>
        <v>0</v>
      </c>
      <c r="BD111" s="262">
        <f>IF(AZ111=4,G111,0)</f>
        <v>0</v>
      </c>
      <c r="BE111" s="262">
        <f>IF(AZ111=5,G111,0)</f>
        <v>0</v>
      </c>
      <c r="CA111" s="293">
        <v>12</v>
      </c>
      <c r="CB111" s="293">
        <v>0</v>
      </c>
    </row>
    <row r="112" spans="1:80" x14ac:dyDescent="0.2">
      <c r="A112" s="294">
        <v>99</v>
      </c>
      <c r="B112" s="295" t="s">
        <v>1898</v>
      </c>
      <c r="C112" s="296" t="s">
        <v>1899</v>
      </c>
      <c r="D112" s="297" t="s">
        <v>93</v>
      </c>
      <c r="E112" s="298">
        <v>76</v>
      </c>
      <c r="F112" s="298">
        <v>0</v>
      </c>
      <c r="G112" s="299">
        <f>E112*F112</f>
        <v>0</v>
      </c>
      <c r="H112" s="300">
        <v>0</v>
      </c>
      <c r="I112" s="301">
        <f>E112*H112</f>
        <v>0</v>
      </c>
      <c r="J112" s="300"/>
      <c r="K112" s="301">
        <f>E112*J112</f>
        <v>0</v>
      </c>
      <c r="O112" s="293">
        <v>2</v>
      </c>
      <c r="AA112" s="262">
        <v>12</v>
      </c>
      <c r="AB112" s="262">
        <v>0</v>
      </c>
      <c r="AC112" s="262">
        <v>99</v>
      </c>
      <c r="AZ112" s="262">
        <v>2</v>
      </c>
      <c r="BA112" s="262">
        <f>IF(AZ112=1,G112,0)</f>
        <v>0</v>
      </c>
      <c r="BB112" s="262">
        <f>IF(AZ112=2,G112,0)</f>
        <v>0</v>
      </c>
      <c r="BC112" s="262">
        <f>IF(AZ112=3,G112,0)</f>
        <v>0</v>
      </c>
      <c r="BD112" s="262">
        <f>IF(AZ112=4,G112,0)</f>
        <v>0</v>
      </c>
      <c r="BE112" s="262">
        <f>IF(AZ112=5,G112,0)</f>
        <v>0</v>
      </c>
      <c r="CA112" s="293">
        <v>12</v>
      </c>
      <c r="CB112" s="293">
        <v>0</v>
      </c>
    </row>
    <row r="113" spans="1:80" x14ac:dyDescent="0.2">
      <c r="A113" s="294">
        <v>100</v>
      </c>
      <c r="B113" s="295" t="s">
        <v>1900</v>
      </c>
      <c r="C113" s="296" t="s">
        <v>1901</v>
      </c>
      <c r="D113" s="297" t="s">
        <v>93</v>
      </c>
      <c r="E113" s="298">
        <v>38</v>
      </c>
      <c r="F113" s="298">
        <v>0</v>
      </c>
      <c r="G113" s="299">
        <f>E113*F113</f>
        <v>0</v>
      </c>
      <c r="H113" s="300">
        <v>0</v>
      </c>
      <c r="I113" s="301">
        <f>E113*H113</f>
        <v>0</v>
      </c>
      <c r="J113" s="300"/>
      <c r="K113" s="301">
        <f>E113*J113</f>
        <v>0</v>
      </c>
      <c r="O113" s="293">
        <v>2</v>
      </c>
      <c r="AA113" s="262">
        <v>12</v>
      </c>
      <c r="AB113" s="262">
        <v>0</v>
      </c>
      <c r="AC113" s="262">
        <v>100</v>
      </c>
      <c r="AZ113" s="262">
        <v>2</v>
      </c>
      <c r="BA113" s="262">
        <f>IF(AZ113=1,G113,0)</f>
        <v>0</v>
      </c>
      <c r="BB113" s="262">
        <f>IF(AZ113=2,G113,0)</f>
        <v>0</v>
      </c>
      <c r="BC113" s="262">
        <f>IF(AZ113=3,G113,0)</f>
        <v>0</v>
      </c>
      <c r="BD113" s="262">
        <f>IF(AZ113=4,G113,0)</f>
        <v>0</v>
      </c>
      <c r="BE113" s="262">
        <f>IF(AZ113=5,G113,0)</f>
        <v>0</v>
      </c>
      <c r="CA113" s="293">
        <v>12</v>
      </c>
      <c r="CB113" s="293">
        <v>0</v>
      </c>
    </row>
    <row r="114" spans="1:80" ht="22.5" x14ac:dyDescent="0.2">
      <c r="A114" s="294">
        <v>101</v>
      </c>
      <c r="B114" s="295" t="s">
        <v>1902</v>
      </c>
      <c r="C114" s="296" t="s">
        <v>1903</v>
      </c>
      <c r="D114" s="297" t="s">
        <v>139</v>
      </c>
      <c r="E114" s="298">
        <v>2.4E-2</v>
      </c>
      <c r="F114" s="298">
        <v>0</v>
      </c>
      <c r="G114" s="299">
        <f>E114*F114</f>
        <v>0</v>
      </c>
      <c r="H114" s="300">
        <v>0</v>
      </c>
      <c r="I114" s="301">
        <f>E114*H114</f>
        <v>0</v>
      </c>
      <c r="J114" s="300">
        <v>0</v>
      </c>
      <c r="K114" s="301">
        <f>E114*J114</f>
        <v>0</v>
      </c>
      <c r="O114" s="293">
        <v>2</v>
      </c>
      <c r="AA114" s="262">
        <v>1</v>
      </c>
      <c r="AB114" s="262">
        <v>5</v>
      </c>
      <c r="AC114" s="262">
        <v>5</v>
      </c>
      <c r="AZ114" s="262">
        <v>2</v>
      </c>
      <c r="BA114" s="262">
        <f>IF(AZ114=1,G114,0)</f>
        <v>0</v>
      </c>
      <c r="BB114" s="262">
        <f>IF(AZ114=2,G114,0)</f>
        <v>0</v>
      </c>
      <c r="BC114" s="262">
        <f>IF(AZ114=3,G114,0)</f>
        <v>0</v>
      </c>
      <c r="BD114" s="262">
        <f>IF(AZ114=4,G114,0)</f>
        <v>0</v>
      </c>
      <c r="BE114" s="262">
        <f>IF(AZ114=5,G114,0)</f>
        <v>0</v>
      </c>
      <c r="CA114" s="293">
        <v>1</v>
      </c>
      <c r="CB114" s="293">
        <v>5</v>
      </c>
    </row>
    <row r="115" spans="1:80" x14ac:dyDescent="0.2">
      <c r="A115" s="313"/>
      <c r="B115" s="314" t="s">
        <v>94</v>
      </c>
      <c r="C115" s="315" t="s">
        <v>1863</v>
      </c>
      <c r="D115" s="316"/>
      <c r="E115" s="317"/>
      <c r="F115" s="318"/>
      <c r="G115" s="319">
        <f>SUM(G93:G114)</f>
        <v>0</v>
      </c>
      <c r="H115" s="320"/>
      <c r="I115" s="321">
        <f>SUM(I93:I114)</f>
        <v>0</v>
      </c>
      <c r="J115" s="320"/>
      <c r="K115" s="321">
        <f>SUM(K93:K114)</f>
        <v>0</v>
      </c>
      <c r="O115" s="293">
        <v>4</v>
      </c>
      <c r="BA115" s="322">
        <f>SUM(BA93:BA114)</f>
        <v>0</v>
      </c>
      <c r="BB115" s="322">
        <f>SUM(BB93:BB114)</f>
        <v>0</v>
      </c>
      <c r="BC115" s="322">
        <f>SUM(BC93:BC114)</f>
        <v>0</v>
      </c>
      <c r="BD115" s="322">
        <f>SUM(BD93:BD114)</f>
        <v>0</v>
      </c>
      <c r="BE115" s="322">
        <f>SUM(BE93:BE114)</f>
        <v>0</v>
      </c>
    </row>
    <row r="116" spans="1:80" x14ac:dyDescent="0.2">
      <c r="A116" s="283" t="s">
        <v>90</v>
      </c>
      <c r="B116" s="284" t="s">
        <v>1904</v>
      </c>
      <c r="C116" s="285" t="s">
        <v>1905</v>
      </c>
      <c r="D116" s="286"/>
      <c r="E116" s="287"/>
      <c r="F116" s="287"/>
      <c r="G116" s="288"/>
      <c r="H116" s="289"/>
      <c r="I116" s="290"/>
      <c r="J116" s="291"/>
      <c r="K116" s="292"/>
      <c r="O116" s="293">
        <v>1</v>
      </c>
    </row>
    <row r="117" spans="1:80" x14ac:dyDescent="0.2">
      <c r="A117" s="294">
        <v>102</v>
      </c>
      <c r="B117" s="295" t="s">
        <v>1907</v>
      </c>
      <c r="C117" s="296" t="s">
        <v>1908</v>
      </c>
      <c r="D117" s="297" t="s">
        <v>211</v>
      </c>
      <c r="E117" s="298">
        <v>30</v>
      </c>
      <c r="F117" s="298">
        <v>0</v>
      </c>
      <c r="G117" s="299">
        <f>E117*F117</f>
        <v>0</v>
      </c>
      <c r="H117" s="300">
        <v>0</v>
      </c>
      <c r="I117" s="301">
        <f>E117*H117</f>
        <v>0</v>
      </c>
      <c r="J117" s="300">
        <v>0</v>
      </c>
      <c r="K117" s="301">
        <f>E117*J117</f>
        <v>0</v>
      </c>
      <c r="O117" s="293">
        <v>2</v>
      </c>
      <c r="AA117" s="262">
        <v>1</v>
      </c>
      <c r="AB117" s="262">
        <v>7</v>
      </c>
      <c r="AC117" s="262">
        <v>7</v>
      </c>
      <c r="AZ117" s="262">
        <v>2</v>
      </c>
      <c r="BA117" s="262">
        <f>IF(AZ117=1,G117,0)</f>
        <v>0</v>
      </c>
      <c r="BB117" s="262">
        <f>IF(AZ117=2,G117,0)</f>
        <v>0</v>
      </c>
      <c r="BC117" s="262">
        <f>IF(AZ117=3,G117,0)</f>
        <v>0</v>
      </c>
      <c r="BD117" s="262">
        <f>IF(AZ117=4,G117,0)</f>
        <v>0</v>
      </c>
      <c r="BE117" s="262">
        <f>IF(AZ117=5,G117,0)</f>
        <v>0</v>
      </c>
      <c r="CA117" s="293">
        <v>1</v>
      </c>
      <c r="CB117" s="293">
        <v>7</v>
      </c>
    </row>
    <row r="118" spans="1:80" x14ac:dyDescent="0.2">
      <c r="A118" s="294">
        <v>103</v>
      </c>
      <c r="B118" s="295" t="s">
        <v>1909</v>
      </c>
      <c r="C118" s="296" t="s">
        <v>1910</v>
      </c>
      <c r="D118" s="297" t="s">
        <v>93</v>
      </c>
      <c r="E118" s="298">
        <v>30</v>
      </c>
      <c r="F118" s="298">
        <v>0</v>
      </c>
      <c r="G118" s="299">
        <f>E118*F118</f>
        <v>0</v>
      </c>
      <c r="H118" s="300">
        <v>0</v>
      </c>
      <c r="I118" s="301">
        <f>E118*H118</f>
        <v>0</v>
      </c>
      <c r="J118" s="300"/>
      <c r="K118" s="301">
        <f>E118*J118</f>
        <v>0</v>
      </c>
      <c r="O118" s="293">
        <v>2</v>
      </c>
      <c r="AA118" s="262">
        <v>12</v>
      </c>
      <c r="AB118" s="262">
        <v>0</v>
      </c>
      <c r="AC118" s="262">
        <v>103</v>
      </c>
      <c r="AZ118" s="262">
        <v>2</v>
      </c>
      <c r="BA118" s="262">
        <f>IF(AZ118=1,G118,0)</f>
        <v>0</v>
      </c>
      <c r="BB118" s="262">
        <f>IF(AZ118=2,G118,0)</f>
        <v>0</v>
      </c>
      <c r="BC118" s="262">
        <f>IF(AZ118=3,G118,0)</f>
        <v>0</v>
      </c>
      <c r="BD118" s="262">
        <f>IF(AZ118=4,G118,0)</f>
        <v>0</v>
      </c>
      <c r="BE118" s="262">
        <f>IF(AZ118=5,G118,0)</f>
        <v>0</v>
      </c>
      <c r="CA118" s="293">
        <v>12</v>
      </c>
      <c r="CB118" s="293">
        <v>0</v>
      </c>
    </row>
    <row r="119" spans="1:80" x14ac:dyDescent="0.2">
      <c r="A119" s="313"/>
      <c r="B119" s="314" t="s">
        <v>94</v>
      </c>
      <c r="C119" s="315" t="s">
        <v>1906</v>
      </c>
      <c r="D119" s="316"/>
      <c r="E119" s="317"/>
      <c r="F119" s="318"/>
      <c r="G119" s="319">
        <f>SUM(G116:G118)</f>
        <v>0</v>
      </c>
      <c r="H119" s="320"/>
      <c r="I119" s="321">
        <f>SUM(I116:I118)</f>
        <v>0</v>
      </c>
      <c r="J119" s="320"/>
      <c r="K119" s="321">
        <f>SUM(K116:K118)</f>
        <v>0</v>
      </c>
      <c r="O119" s="293">
        <v>4</v>
      </c>
      <c r="BA119" s="322">
        <f>SUM(BA116:BA118)</f>
        <v>0</v>
      </c>
      <c r="BB119" s="322">
        <f>SUM(BB116:BB118)</f>
        <v>0</v>
      </c>
      <c r="BC119" s="322">
        <f>SUM(BC116:BC118)</f>
        <v>0</v>
      </c>
      <c r="BD119" s="322">
        <f>SUM(BD116:BD118)</f>
        <v>0</v>
      </c>
      <c r="BE119" s="322">
        <f>SUM(BE116:BE118)</f>
        <v>0</v>
      </c>
    </row>
    <row r="120" spans="1:80" x14ac:dyDescent="0.2">
      <c r="A120" s="283" t="s">
        <v>90</v>
      </c>
      <c r="B120" s="284" t="s">
        <v>1911</v>
      </c>
      <c r="C120" s="285" t="s">
        <v>1912</v>
      </c>
      <c r="D120" s="286"/>
      <c r="E120" s="287"/>
      <c r="F120" s="287"/>
      <c r="G120" s="288"/>
      <c r="H120" s="289"/>
      <c r="I120" s="290"/>
      <c r="J120" s="291"/>
      <c r="K120" s="292"/>
      <c r="O120" s="293">
        <v>1</v>
      </c>
    </row>
    <row r="121" spans="1:80" x14ac:dyDescent="0.2">
      <c r="A121" s="294">
        <v>104</v>
      </c>
      <c r="B121" s="295" t="s">
        <v>1914</v>
      </c>
      <c r="C121" s="296" t="s">
        <v>1915</v>
      </c>
      <c r="D121" s="297" t="s">
        <v>211</v>
      </c>
      <c r="E121" s="298">
        <v>9</v>
      </c>
      <c r="F121" s="298">
        <v>0</v>
      </c>
      <c r="G121" s="299">
        <f>E121*F121</f>
        <v>0</v>
      </c>
      <c r="H121" s="300">
        <v>0</v>
      </c>
      <c r="I121" s="301">
        <f>E121*H121</f>
        <v>0</v>
      </c>
      <c r="J121" s="300">
        <v>0</v>
      </c>
      <c r="K121" s="301">
        <f>E121*J121</f>
        <v>0</v>
      </c>
      <c r="O121" s="293">
        <v>2</v>
      </c>
      <c r="AA121" s="262">
        <v>1</v>
      </c>
      <c r="AB121" s="262">
        <v>7</v>
      </c>
      <c r="AC121" s="262">
        <v>7</v>
      </c>
      <c r="AZ121" s="262">
        <v>2</v>
      </c>
      <c r="BA121" s="262">
        <f>IF(AZ121=1,G121,0)</f>
        <v>0</v>
      </c>
      <c r="BB121" s="262">
        <f>IF(AZ121=2,G121,0)</f>
        <v>0</v>
      </c>
      <c r="BC121" s="262">
        <f>IF(AZ121=3,G121,0)</f>
        <v>0</v>
      </c>
      <c r="BD121" s="262">
        <f>IF(AZ121=4,G121,0)</f>
        <v>0</v>
      </c>
      <c r="BE121" s="262">
        <f>IF(AZ121=5,G121,0)</f>
        <v>0</v>
      </c>
      <c r="CA121" s="293">
        <v>1</v>
      </c>
      <c r="CB121" s="293">
        <v>7</v>
      </c>
    </row>
    <row r="122" spans="1:80" x14ac:dyDescent="0.2">
      <c r="A122" s="294">
        <v>105</v>
      </c>
      <c r="B122" s="295" t="s">
        <v>1916</v>
      </c>
      <c r="C122" s="296" t="s">
        <v>1917</v>
      </c>
      <c r="D122" s="297" t="s">
        <v>93</v>
      </c>
      <c r="E122" s="298">
        <v>6</v>
      </c>
      <c r="F122" s="298">
        <v>0</v>
      </c>
      <c r="G122" s="299">
        <f>E122*F122</f>
        <v>0</v>
      </c>
      <c r="H122" s="300">
        <v>0</v>
      </c>
      <c r="I122" s="301">
        <f>E122*H122</f>
        <v>0</v>
      </c>
      <c r="J122" s="300"/>
      <c r="K122" s="301">
        <f>E122*J122</f>
        <v>0</v>
      </c>
      <c r="O122" s="293">
        <v>2</v>
      </c>
      <c r="AA122" s="262">
        <v>12</v>
      </c>
      <c r="AB122" s="262">
        <v>0</v>
      </c>
      <c r="AC122" s="262">
        <v>105</v>
      </c>
      <c r="AZ122" s="262">
        <v>2</v>
      </c>
      <c r="BA122" s="262">
        <f>IF(AZ122=1,G122,0)</f>
        <v>0</v>
      </c>
      <c r="BB122" s="262">
        <f>IF(AZ122=2,G122,0)</f>
        <v>0</v>
      </c>
      <c r="BC122" s="262">
        <f>IF(AZ122=3,G122,0)</f>
        <v>0</v>
      </c>
      <c r="BD122" s="262">
        <f>IF(AZ122=4,G122,0)</f>
        <v>0</v>
      </c>
      <c r="BE122" s="262">
        <f>IF(AZ122=5,G122,0)</f>
        <v>0</v>
      </c>
      <c r="CA122" s="293">
        <v>12</v>
      </c>
      <c r="CB122" s="293">
        <v>0</v>
      </c>
    </row>
    <row r="123" spans="1:80" x14ac:dyDescent="0.2">
      <c r="A123" s="294">
        <v>106</v>
      </c>
      <c r="B123" s="295" t="s">
        <v>1918</v>
      </c>
      <c r="C123" s="296" t="s">
        <v>1919</v>
      </c>
      <c r="D123" s="297" t="s">
        <v>93</v>
      </c>
      <c r="E123" s="298">
        <v>3</v>
      </c>
      <c r="F123" s="298">
        <v>0</v>
      </c>
      <c r="G123" s="299">
        <f>E123*F123</f>
        <v>0</v>
      </c>
      <c r="H123" s="300">
        <v>0</v>
      </c>
      <c r="I123" s="301">
        <f>E123*H123</f>
        <v>0</v>
      </c>
      <c r="J123" s="300"/>
      <c r="K123" s="301">
        <f>E123*J123</f>
        <v>0</v>
      </c>
      <c r="O123" s="293">
        <v>2</v>
      </c>
      <c r="AA123" s="262">
        <v>12</v>
      </c>
      <c r="AB123" s="262">
        <v>0</v>
      </c>
      <c r="AC123" s="262">
        <v>106</v>
      </c>
      <c r="AZ123" s="262">
        <v>2</v>
      </c>
      <c r="BA123" s="262">
        <f>IF(AZ123=1,G123,0)</f>
        <v>0</v>
      </c>
      <c r="BB123" s="262">
        <f>IF(AZ123=2,G123,0)</f>
        <v>0</v>
      </c>
      <c r="BC123" s="262">
        <f>IF(AZ123=3,G123,0)</f>
        <v>0</v>
      </c>
      <c r="BD123" s="262">
        <f>IF(AZ123=4,G123,0)</f>
        <v>0</v>
      </c>
      <c r="BE123" s="262">
        <f>IF(AZ123=5,G123,0)</f>
        <v>0</v>
      </c>
      <c r="CA123" s="293">
        <v>12</v>
      </c>
      <c r="CB123" s="293">
        <v>0</v>
      </c>
    </row>
    <row r="124" spans="1:80" x14ac:dyDescent="0.2">
      <c r="A124" s="294">
        <v>107</v>
      </c>
      <c r="B124" s="295" t="s">
        <v>1920</v>
      </c>
      <c r="C124" s="296" t="s">
        <v>1647</v>
      </c>
      <c r="D124" s="297" t="s">
        <v>1648</v>
      </c>
      <c r="E124" s="298">
        <v>50</v>
      </c>
      <c r="F124" s="298">
        <v>0</v>
      </c>
      <c r="G124" s="299">
        <f>E124*F124</f>
        <v>0</v>
      </c>
      <c r="H124" s="300">
        <v>0</v>
      </c>
      <c r="I124" s="301">
        <f>E124*H124</f>
        <v>0</v>
      </c>
      <c r="J124" s="300"/>
      <c r="K124" s="301">
        <f>E124*J124</f>
        <v>0</v>
      </c>
      <c r="O124" s="293">
        <v>2</v>
      </c>
      <c r="AA124" s="262">
        <v>12</v>
      </c>
      <c r="AB124" s="262">
        <v>0</v>
      </c>
      <c r="AC124" s="262">
        <v>107</v>
      </c>
      <c r="AZ124" s="262">
        <v>2</v>
      </c>
      <c r="BA124" s="262">
        <f>IF(AZ124=1,G124,0)</f>
        <v>0</v>
      </c>
      <c r="BB124" s="262">
        <f>IF(AZ124=2,G124,0)</f>
        <v>0</v>
      </c>
      <c r="BC124" s="262">
        <f>IF(AZ124=3,G124,0)</f>
        <v>0</v>
      </c>
      <c r="BD124" s="262">
        <f>IF(AZ124=4,G124,0)</f>
        <v>0</v>
      </c>
      <c r="BE124" s="262">
        <f>IF(AZ124=5,G124,0)</f>
        <v>0</v>
      </c>
      <c r="CA124" s="293">
        <v>12</v>
      </c>
      <c r="CB124" s="293">
        <v>0</v>
      </c>
    </row>
    <row r="125" spans="1:80" x14ac:dyDescent="0.2">
      <c r="A125" s="294">
        <v>108</v>
      </c>
      <c r="B125" s="295" t="s">
        <v>1921</v>
      </c>
      <c r="C125" s="296" t="s">
        <v>1922</v>
      </c>
      <c r="D125" s="297" t="s">
        <v>1282</v>
      </c>
      <c r="E125" s="298">
        <v>2</v>
      </c>
      <c r="F125" s="298">
        <v>0</v>
      </c>
      <c r="G125" s="299">
        <f>E125*F125</f>
        <v>0</v>
      </c>
      <c r="H125" s="300">
        <v>0</v>
      </c>
      <c r="I125" s="301">
        <f>E125*H125</f>
        <v>0</v>
      </c>
      <c r="J125" s="300"/>
      <c r="K125" s="301">
        <f>E125*J125</f>
        <v>0</v>
      </c>
      <c r="O125" s="293">
        <v>2</v>
      </c>
      <c r="AA125" s="262">
        <v>12</v>
      </c>
      <c r="AB125" s="262">
        <v>0</v>
      </c>
      <c r="AC125" s="262">
        <v>108</v>
      </c>
      <c r="AZ125" s="262">
        <v>2</v>
      </c>
      <c r="BA125" s="262">
        <f>IF(AZ125=1,G125,0)</f>
        <v>0</v>
      </c>
      <c r="BB125" s="262">
        <f>IF(AZ125=2,G125,0)</f>
        <v>0</v>
      </c>
      <c r="BC125" s="262">
        <f>IF(AZ125=3,G125,0)</f>
        <v>0</v>
      </c>
      <c r="BD125" s="262">
        <f>IF(AZ125=4,G125,0)</f>
        <v>0</v>
      </c>
      <c r="BE125" s="262">
        <f>IF(AZ125=5,G125,0)</f>
        <v>0</v>
      </c>
      <c r="CA125" s="293">
        <v>12</v>
      </c>
      <c r="CB125" s="293">
        <v>0</v>
      </c>
    </row>
    <row r="126" spans="1:80" x14ac:dyDescent="0.2">
      <c r="A126" s="294">
        <v>109</v>
      </c>
      <c r="B126" s="295" t="s">
        <v>1921</v>
      </c>
      <c r="C126" s="296" t="s">
        <v>1923</v>
      </c>
      <c r="D126" s="297" t="s">
        <v>1282</v>
      </c>
      <c r="E126" s="298">
        <v>1</v>
      </c>
      <c r="F126" s="298">
        <v>0</v>
      </c>
      <c r="G126" s="299">
        <f>E126*F126</f>
        <v>0</v>
      </c>
      <c r="H126" s="300">
        <v>0</v>
      </c>
      <c r="I126" s="301">
        <f>E126*H126</f>
        <v>0</v>
      </c>
      <c r="J126" s="300"/>
      <c r="K126" s="301">
        <f>E126*J126</f>
        <v>0</v>
      </c>
      <c r="O126" s="293">
        <v>2</v>
      </c>
      <c r="AA126" s="262">
        <v>12</v>
      </c>
      <c r="AB126" s="262">
        <v>0</v>
      </c>
      <c r="AC126" s="262">
        <v>109</v>
      </c>
      <c r="AZ126" s="262">
        <v>2</v>
      </c>
      <c r="BA126" s="262">
        <f>IF(AZ126=1,G126,0)</f>
        <v>0</v>
      </c>
      <c r="BB126" s="262">
        <f>IF(AZ126=2,G126,0)</f>
        <v>0</v>
      </c>
      <c r="BC126" s="262">
        <f>IF(AZ126=3,G126,0)</f>
        <v>0</v>
      </c>
      <c r="BD126" s="262">
        <f>IF(AZ126=4,G126,0)</f>
        <v>0</v>
      </c>
      <c r="BE126" s="262">
        <f>IF(AZ126=5,G126,0)</f>
        <v>0</v>
      </c>
      <c r="CA126" s="293">
        <v>12</v>
      </c>
      <c r="CB126" s="293">
        <v>0</v>
      </c>
    </row>
    <row r="127" spans="1:80" x14ac:dyDescent="0.2">
      <c r="A127" s="294">
        <v>110</v>
      </c>
      <c r="B127" s="295" t="s">
        <v>1921</v>
      </c>
      <c r="C127" s="296" t="s">
        <v>1924</v>
      </c>
      <c r="D127" s="297" t="s">
        <v>1282</v>
      </c>
      <c r="E127" s="298">
        <v>1</v>
      </c>
      <c r="F127" s="298">
        <v>0</v>
      </c>
      <c r="G127" s="299">
        <f>E127*F127</f>
        <v>0</v>
      </c>
      <c r="H127" s="300">
        <v>0</v>
      </c>
      <c r="I127" s="301">
        <f>E127*H127</f>
        <v>0</v>
      </c>
      <c r="J127" s="300"/>
      <c r="K127" s="301">
        <f>E127*J127</f>
        <v>0</v>
      </c>
      <c r="O127" s="293">
        <v>2</v>
      </c>
      <c r="AA127" s="262">
        <v>12</v>
      </c>
      <c r="AB127" s="262">
        <v>0</v>
      </c>
      <c r="AC127" s="262">
        <v>110</v>
      </c>
      <c r="AZ127" s="262">
        <v>2</v>
      </c>
      <c r="BA127" s="262">
        <f>IF(AZ127=1,G127,0)</f>
        <v>0</v>
      </c>
      <c r="BB127" s="262">
        <f>IF(AZ127=2,G127,0)</f>
        <v>0</v>
      </c>
      <c r="BC127" s="262">
        <f>IF(AZ127=3,G127,0)</f>
        <v>0</v>
      </c>
      <c r="BD127" s="262">
        <f>IF(AZ127=4,G127,0)</f>
        <v>0</v>
      </c>
      <c r="BE127" s="262">
        <f>IF(AZ127=5,G127,0)</f>
        <v>0</v>
      </c>
      <c r="CA127" s="293">
        <v>12</v>
      </c>
      <c r="CB127" s="293">
        <v>0</v>
      </c>
    </row>
    <row r="128" spans="1:80" x14ac:dyDescent="0.2">
      <c r="A128" s="313"/>
      <c r="B128" s="314" t="s">
        <v>94</v>
      </c>
      <c r="C128" s="315" t="s">
        <v>1913</v>
      </c>
      <c r="D128" s="316"/>
      <c r="E128" s="317"/>
      <c r="F128" s="318"/>
      <c r="G128" s="319">
        <f>SUM(G120:G127)</f>
        <v>0</v>
      </c>
      <c r="H128" s="320"/>
      <c r="I128" s="321">
        <f>SUM(I120:I127)</f>
        <v>0</v>
      </c>
      <c r="J128" s="320"/>
      <c r="K128" s="321">
        <f>SUM(K120:K127)</f>
        <v>0</v>
      </c>
      <c r="O128" s="293">
        <v>4</v>
      </c>
      <c r="BA128" s="322">
        <f>SUM(BA120:BA127)</f>
        <v>0</v>
      </c>
      <c r="BB128" s="322">
        <f>SUM(BB120:BB127)</f>
        <v>0</v>
      </c>
      <c r="BC128" s="322">
        <f>SUM(BC120:BC127)</f>
        <v>0</v>
      </c>
      <c r="BD128" s="322">
        <f>SUM(BD120:BD127)</f>
        <v>0</v>
      </c>
      <c r="BE128" s="322">
        <f>SUM(BE120:BE127)</f>
        <v>0</v>
      </c>
    </row>
    <row r="129" spans="5:5" x14ac:dyDescent="0.2">
      <c r="E129" s="262"/>
    </row>
    <row r="130" spans="5:5" x14ac:dyDescent="0.2">
      <c r="E130" s="262"/>
    </row>
    <row r="131" spans="5:5" x14ac:dyDescent="0.2">
      <c r="E131" s="262"/>
    </row>
    <row r="132" spans="5:5" x14ac:dyDescent="0.2">
      <c r="E132" s="262"/>
    </row>
    <row r="133" spans="5:5" x14ac:dyDescent="0.2">
      <c r="E133" s="262"/>
    </row>
    <row r="134" spans="5:5" x14ac:dyDescent="0.2">
      <c r="E134" s="262"/>
    </row>
    <row r="135" spans="5:5" x14ac:dyDescent="0.2">
      <c r="E135" s="262"/>
    </row>
    <row r="136" spans="5:5" x14ac:dyDescent="0.2">
      <c r="E136" s="262"/>
    </row>
    <row r="137" spans="5:5" x14ac:dyDescent="0.2">
      <c r="E137" s="262"/>
    </row>
    <row r="138" spans="5:5" x14ac:dyDescent="0.2">
      <c r="E138" s="262"/>
    </row>
    <row r="139" spans="5:5" x14ac:dyDescent="0.2">
      <c r="E139" s="262"/>
    </row>
    <row r="140" spans="5:5" x14ac:dyDescent="0.2">
      <c r="E140" s="262"/>
    </row>
    <row r="141" spans="5:5" x14ac:dyDescent="0.2">
      <c r="E141" s="262"/>
    </row>
    <row r="142" spans="5:5" x14ac:dyDescent="0.2">
      <c r="E142" s="262"/>
    </row>
    <row r="143" spans="5:5" x14ac:dyDescent="0.2">
      <c r="E143" s="262"/>
    </row>
    <row r="144" spans="5:5" x14ac:dyDescent="0.2">
      <c r="E144" s="262"/>
    </row>
    <row r="145" spans="1:7" x14ac:dyDescent="0.2">
      <c r="E145" s="262"/>
    </row>
    <row r="146" spans="1:7" x14ac:dyDescent="0.2">
      <c r="E146" s="262"/>
    </row>
    <row r="147" spans="1:7" x14ac:dyDescent="0.2">
      <c r="E147" s="262"/>
    </row>
    <row r="148" spans="1:7" x14ac:dyDescent="0.2">
      <c r="E148" s="262"/>
    </row>
    <row r="149" spans="1:7" x14ac:dyDescent="0.2">
      <c r="E149" s="262"/>
    </row>
    <row r="150" spans="1:7" x14ac:dyDescent="0.2">
      <c r="E150" s="262"/>
    </row>
    <row r="151" spans="1:7" x14ac:dyDescent="0.2">
      <c r="E151" s="262"/>
    </row>
    <row r="152" spans="1:7" x14ac:dyDescent="0.2">
      <c r="A152" s="312"/>
      <c r="B152" s="312"/>
      <c r="C152" s="312"/>
      <c r="D152" s="312"/>
      <c r="E152" s="312"/>
      <c r="F152" s="312"/>
      <c r="G152" s="312"/>
    </row>
    <row r="153" spans="1:7" x14ac:dyDescent="0.2">
      <c r="A153" s="312"/>
      <c r="B153" s="312"/>
      <c r="C153" s="312"/>
      <c r="D153" s="312"/>
      <c r="E153" s="312"/>
      <c r="F153" s="312"/>
      <c r="G153" s="312"/>
    </row>
    <row r="154" spans="1:7" x14ac:dyDescent="0.2">
      <c r="A154" s="312"/>
      <c r="B154" s="312"/>
      <c r="C154" s="312"/>
      <c r="D154" s="312"/>
      <c r="E154" s="312"/>
      <c r="F154" s="312"/>
      <c r="G154" s="312"/>
    </row>
    <row r="155" spans="1:7" x14ac:dyDescent="0.2">
      <c r="A155" s="312"/>
      <c r="B155" s="312"/>
      <c r="C155" s="312"/>
      <c r="D155" s="312"/>
      <c r="E155" s="312"/>
      <c r="F155" s="312"/>
      <c r="G155" s="312"/>
    </row>
    <row r="156" spans="1:7" x14ac:dyDescent="0.2">
      <c r="E156" s="262"/>
    </row>
    <row r="157" spans="1:7" x14ac:dyDescent="0.2">
      <c r="E157" s="262"/>
    </row>
    <row r="158" spans="1:7" x14ac:dyDescent="0.2">
      <c r="E158" s="262"/>
    </row>
    <row r="159" spans="1:7" x14ac:dyDescent="0.2">
      <c r="E159" s="262"/>
    </row>
    <row r="160" spans="1:7" x14ac:dyDescent="0.2">
      <c r="E160" s="262"/>
    </row>
    <row r="161" spans="5:5" x14ac:dyDescent="0.2">
      <c r="E161" s="262"/>
    </row>
    <row r="162" spans="5:5" x14ac:dyDescent="0.2">
      <c r="E162" s="262"/>
    </row>
    <row r="163" spans="5:5" x14ac:dyDescent="0.2">
      <c r="E163" s="262"/>
    </row>
    <row r="164" spans="5:5" x14ac:dyDescent="0.2">
      <c r="E164" s="262"/>
    </row>
    <row r="165" spans="5:5" x14ac:dyDescent="0.2">
      <c r="E165" s="262"/>
    </row>
    <row r="166" spans="5:5" x14ac:dyDescent="0.2">
      <c r="E166" s="262"/>
    </row>
    <row r="167" spans="5:5" x14ac:dyDescent="0.2">
      <c r="E167" s="262"/>
    </row>
    <row r="168" spans="5:5" x14ac:dyDescent="0.2">
      <c r="E168" s="262"/>
    </row>
    <row r="169" spans="5:5" x14ac:dyDescent="0.2">
      <c r="E169" s="262"/>
    </row>
    <row r="170" spans="5:5" x14ac:dyDescent="0.2">
      <c r="E170" s="262"/>
    </row>
    <row r="171" spans="5:5" x14ac:dyDescent="0.2">
      <c r="E171" s="262"/>
    </row>
    <row r="172" spans="5:5" x14ac:dyDescent="0.2">
      <c r="E172" s="262"/>
    </row>
    <row r="173" spans="5:5" x14ac:dyDescent="0.2">
      <c r="E173" s="262"/>
    </row>
    <row r="174" spans="5:5" x14ac:dyDescent="0.2">
      <c r="E174" s="262"/>
    </row>
    <row r="175" spans="5:5" x14ac:dyDescent="0.2">
      <c r="E175" s="262"/>
    </row>
    <row r="176" spans="5:5" x14ac:dyDescent="0.2">
      <c r="E176" s="262"/>
    </row>
    <row r="177" spans="1:7" x14ac:dyDescent="0.2">
      <c r="E177" s="262"/>
    </row>
    <row r="178" spans="1:7" x14ac:dyDescent="0.2">
      <c r="E178" s="262"/>
    </row>
    <row r="179" spans="1:7" x14ac:dyDescent="0.2">
      <c r="E179" s="262"/>
    </row>
    <row r="180" spans="1:7" x14ac:dyDescent="0.2">
      <c r="E180" s="262"/>
    </row>
    <row r="181" spans="1:7" x14ac:dyDescent="0.2">
      <c r="E181" s="262"/>
    </row>
    <row r="182" spans="1:7" x14ac:dyDescent="0.2">
      <c r="E182" s="262"/>
    </row>
    <row r="183" spans="1:7" x14ac:dyDescent="0.2">
      <c r="E183" s="262"/>
    </row>
    <row r="184" spans="1:7" x14ac:dyDescent="0.2">
      <c r="E184" s="262"/>
    </row>
    <row r="185" spans="1:7" x14ac:dyDescent="0.2">
      <c r="E185" s="262"/>
    </row>
    <row r="186" spans="1:7" x14ac:dyDescent="0.2">
      <c r="E186" s="262"/>
    </row>
    <row r="187" spans="1:7" x14ac:dyDescent="0.2">
      <c r="A187" s="323"/>
      <c r="B187" s="323"/>
    </row>
    <row r="188" spans="1:7" x14ac:dyDescent="0.2">
      <c r="A188" s="312"/>
      <c r="B188" s="312"/>
      <c r="C188" s="324"/>
      <c r="D188" s="324"/>
      <c r="E188" s="325"/>
      <c r="F188" s="324"/>
      <c r="G188" s="326"/>
    </row>
    <row r="189" spans="1:7" x14ac:dyDescent="0.2">
      <c r="A189" s="327"/>
      <c r="B189" s="327"/>
      <c r="C189" s="312"/>
      <c r="D189" s="312"/>
      <c r="E189" s="328"/>
      <c r="F189" s="312"/>
      <c r="G189" s="312"/>
    </row>
    <row r="190" spans="1:7" x14ac:dyDescent="0.2">
      <c r="A190" s="312"/>
      <c r="B190" s="312"/>
      <c r="C190" s="312"/>
      <c r="D190" s="312"/>
      <c r="E190" s="328"/>
      <c r="F190" s="312"/>
      <c r="G190" s="312"/>
    </row>
    <row r="191" spans="1:7" x14ac:dyDescent="0.2">
      <c r="A191" s="312"/>
      <c r="B191" s="312"/>
      <c r="C191" s="312"/>
      <c r="D191" s="312"/>
      <c r="E191" s="328"/>
      <c r="F191" s="312"/>
      <c r="G191" s="312"/>
    </row>
    <row r="192" spans="1:7" x14ac:dyDescent="0.2">
      <c r="A192" s="312"/>
      <c r="B192" s="312"/>
      <c r="C192" s="312"/>
      <c r="D192" s="312"/>
      <c r="E192" s="328"/>
      <c r="F192" s="312"/>
      <c r="G192" s="312"/>
    </row>
    <row r="193" spans="1:7" x14ac:dyDescent="0.2">
      <c r="A193" s="312"/>
      <c r="B193" s="312"/>
      <c r="C193" s="312"/>
      <c r="D193" s="312"/>
      <c r="E193" s="328"/>
      <c r="F193" s="312"/>
      <c r="G193" s="312"/>
    </row>
    <row r="194" spans="1:7" x14ac:dyDescent="0.2">
      <c r="A194" s="312"/>
      <c r="B194" s="312"/>
      <c r="C194" s="312"/>
      <c r="D194" s="312"/>
      <c r="E194" s="328"/>
      <c r="F194" s="312"/>
      <c r="G194" s="312"/>
    </row>
    <row r="195" spans="1:7" x14ac:dyDescent="0.2">
      <c r="A195" s="312"/>
      <c r="B195" s="312"/>
      <c r="C195" s="312"/>
      <c r="D195" s="312"/>
      <c r="E195" s="328"/>
      <c r="F195" s="312"/>
      <c r="G195" s="312"/>
    </row>
    <row r="196" spans="1:7" x14ac:dyDescent="0.2">
      <c r="A196" s="312"/>
      <c r="B196" s="312"/>
      <c r="C196" s="312"/>
      <c r="D196" s="312"/>
      <c r="E196" s="328"/>
      <c r="F196" s="312"/>
      <c r="G196" s="312"/>
    </row>
    <row r="197" spans="1:7" x14ac:dyDescent="0.2">
      <c r="A197" s="312"/>
      <c r="B197" s="312"/>
      <c r="C197" s="312"/>
      <c r="D197" s="312"/>
      <c r="E197" s="328"/>
      <c r="F197" s="312"/>
      <c r="G197" s="312"/>
    </row>
    <row r="198" spans="1:7" x14ac:dyDescent="0.2">
      <c r="A198" s="312"/>
      <c r="B198" s="312"/>
      <c r="C198" s="312"/>
      <c r="D198" s="312"/>
      <c r="E198" s="328"/>
      <c r="F198" s="312"/>
      <c r="G198" s="312"/>
    </row>
    <row r="199" spans="1:7" x14ac:dyDescent="0.2">
      <c r="A199" s="312"/>
      <c r="B199" s="312"/>
      <c r="C199" s="312"/>
      <c r="D199" s="312"/>
      <c r="E199" s="328"/>
      <c r="F199" s="312"/>
      <c r="G199" s="312"/>
    </row>
    <row r="200" spans="1:7" x14ac:dyDescent="0.2">
      <c r="A200" s="312"/>
      <c r="B200" s="312"/>
      <c r="C200" s="312"/>
      <c r="D200" s="312"/>
      <c r="E200" s="328"/>
      <c r="F200" s="312"/>
      <c r="G200" s="312"/>
    </row>
    <row r="201" spans="1:7" x14ac:dyDescent="0.2">
      <c r="A201" s="312"/>
      <c r="B201" s="312"/>
      <c r="C201" s="312"/>
      <c r="D201" s="312"/>
      <c r="E201" s="328"/>
      <c r="F201" s="312"/>
      <c r="G201" s="312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1926</v>
      </c>
      <c r="D2" s="106" t="s">
        <v>1927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5 Rek'!E14</f>
        <v>0</v>
      </c>
      <c r="D15" s="161">
        <f>'1 5 Rek'!A22</f>
        <v>0</v>
      </c>
      <c r="E15" s="162"/>
      <c r="F15" s="163"/>
      <c r="G15" s="160">
        <f>'1 5 Rek'!I22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5 Rek'!F14</f>
        <v>0</v>
      </c>
      <c r="D16" s="110"/>
      <c r="E16" s="164"/>
      <c r="F16" s="165"/>
      <c r="G16" s="160"/>
    </row>
    <row r="17" spans="1:7" ht="15.95" customHeight="1" x14ac:dyDescent="0.2">
      <c r="A17" s="158" t="s">
        <v>47</v>
      </c>
      <c r="B17" s="159" t="s">
        <v>48</v>
      </c>
      <c r="C17" s="160">
        <f>'1 5 Rek'!H14</f>
        <v>0</v>
      </c>
      <c r="D17" s="110"/>
      <c r="E17" s="164"/>
      <c r="F17" s="165"/>
      <c r="G17" s="160"/>
    </row>
    <row r="18" spans="1:7" ht="15.95" customHeight="1" x14ac:dyDescent="0.2">
      <c r="A18" s="166" t="s">
        <v>49</v>
      </c>
      <c r="B18" s="167" t="s">
        <v>50</v>
      </c>
      <c r="C18" s="160">
        <f>'1 5 Rek'!G14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5 Rek'!I14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5 Rek'!H20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1926</v>
      </c>
      <c r="I1" s="213"/>
    </row>
    <row r="2" spans="1:57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1927</v>
      </c>
      <c r="H2" s="220"/>
      <c r="I2" s="221"/>
    </row>
    <row r="3" spans="1:57" ht="13.5" thickTop="1" x14ac:dyDescent="0.2">
      <c r="F3" s="138"/>
    </row>
    <row r="4" spans="1:57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57" ht="13.5" thickBot="1" x14ac:dyDescent="0.25"/>
    <row r="6" spans="1:57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57" s="138" customFormat="1" x14ac:dyDescent="0.2">
      <c r="A7" s="329" t="str">
        <f>'1 5 Pol'!B7</f>
        <v>751</v>
      </c>
      <c r="B7" s="70" t="str">
        <f>'1 5 Pol'!C7</f>
        <v>Vzduchotechnika - zařízení odtahové ventilátory</v>
      </c>
      <c r="D7" s="231"/>
      <c r="E7" s="330">
        <f>'1 5 Pol'!BA13</f>
        <v>0</v>
      </c>
      <c r="F7" s="331">
        <f>'1 5 Pol'!BB13</f>
        <v>0</v>
      </c>
      <c r="G7" s="331">
        <f>'1 5 Pol'!BC13</f>
        <v>0</v>
      </c>
      <c r="H7" s="331">
        <f>'1 5 Pol'!BD13</f>
        <v>0</v>
      </c>
      <c r="I7" s="332">
        <f>'1 5 Pol'!BE13</f>
        <v>0</v>
      </c>
    </row>
    <row r="8" spans="1:57" s="138" customFormat="1" x14ac:dyDescent="0.2">
      <c r="A8" s="329" t="str">
        <f>'1 5 Pol'!B14</f>
        <v>752</v>
      </c>
      <c r="B8" s="70" t="str">
        <f>'1 5 Pol'!C14</f>
        <v>Vzduchotechnika - výfukové hlavice</v>
      </c>
      <c r="D8" s="231"/>
      <c r="E8" s="330">
        <f>'1 5 Pol'!BA20</f>
        <v>0</v>
      </c>
      <c r="F8" s="331">
        <f>'1 5 Pol'!BB20</f>
        <v>0</v>
      </c>
      <c r="G8" s="331">
        <f>'1 5 Pol'!BC20</f>
        <v>0</v>
      </c>
      <c r="H8" s="331">
        <f>'1 5 Pol'!BD20</f>
        <v>0</v>
      </c>
      <c r="I8" s="332">
        <f>'1 5 Pol'!BE20</f>
        <v>0</v>
      </c>
    </row>
    <row r="9" spans="1:57" s="138" customFormat="1" x14ac:dyDescent="0.2">
      <c r="A9" s="329" t="str">
        <f>'1 5 Pol'!B21</f>
        <v>753</v>
      </c>
      <c r="B9" s="70" t="str">
        <f>'1 5 Pol'!C21</f>
        <v>Vzduchotechnika - kruhové potrubí</v>
      </c>
      <c r="D9" s="231"/>
      <c r="E9" s="330">
        <f>'1 5 Pol'!BA30</f>
        <v>0</v>
      </c>
      <c r="F9" s="331">
        <f>'1 5 Pol'!BB30</f>
        <v>0</v>
      </c>
      <c r="G9" s="331">
        <f>'1 5 Pol'!BC30</f>
        <v>0</v>
      </c>
      <c r="H9" s="331">
        <f>'1 5 Pol'!BD30</f>
        <v>0</v>
      </c>
      <c r="I9" s="332">
        <f>'1 5 Pol'!BE30</f>
        <v>0</v>
      </c>
    </row>
    <row r="10" spans="1:57" s="138" customFormat="1" x14ac:dyDescent="0.2">
      <c r="A10" s="329" t="str">
        <f>'1 5 Pol'!B31</f>
        <v>754</v>
      </c>
      <c r="B10" s="70" t="str">
        <f>'1 5 Pol'!C31</f>
        <v>Vzduchotechnika - oblouky</v>
      </c>
      <c r="D10" s="231"/>
      <c r="E10" s="330">
        <f>'1 5 Pol'!BA38</f>
        <v>0</v>
      </c>
      <c r="F10" s="331">
        <f>'1 5 Pol'!BB38</f>
        <v>0</v>
      </c>
      <c r="G10" s="331">
        <f>'1 5 Pol'!BC38</f>
        <v>0</v>
      </c>
      <c r="H10" s="331">
        <f>'1 5 Pol'!BD38</f>
        <v>0</v>
      </c>
      <c r="I10" s="332">
        <f>'1 5 Pol'!BE38</f>
        <v>0</v>
      </c>
    </row>
    <row r="11" spans="1:57" s="138" customFormat="1" x14ac:dyDescent="0.2">
      <c r="A11" s="329" t="str">
        <f>'1 5 Pol'!B39</f>
        <v>755</v>
      </c>
      <c r="B11" s="70" t="str">
        <f>'1 5 Pol'!C39</f>
        <v>Vzduchotechnika - přechody</v>
      </c>
      <c r="D11" s="231"/>
      <c r="E11" s="330">
        <f>'1 5 Pol'!BA42</f>
        <v>0</v>
      </c>
      <c r="F11" s="331">
        <f>'1 5 Pol'!BB42</f>
        <v>0</v>
      </c>
      <c r="G11" s="331">
        <f>'1 5 Pol'!BC42</f>
        <v>0</v>
      </c>
      <c r="H11" s="331">
        <f>'1 5 Pol'!BD42</f>
        <v>0</v>
      </c>
      <c r="I11" s="332">
        <f>'1 5 Pol'!BE42</f>
        <v>0</v>
      </c>
    </row>
    <row r="12" spans="1:57" s="138" customFormat="1" x14ac:dyDescent="0.2">
      <c r="A12" s="329" t="str">
        <f>'1 5 Pol'!B43</f>
        <v>756</v>
      </c>
      <c r="B12" s="70" t="str">
        <f>'1 5 Pol'!C43</f>
        <v>Vzduchotechnika - odbočky</v>
      </c>
      <c r="D12" s="231"/>
      <c r="E12" s="330">
        <f>'1 5 Pol'!BA51</f>
        <v>0</v>
      </c>
      <c r="F12" s="331">
        <f>'1 5 Pol'!BB51</f>
        <v>0</v>
      </c>
      <c r="G12" s="331">
        <f>'1 5 Pol'!BC51</f>
        <v>0</v>
      </c>
      <c r="H12" s="331">
        <f>'1 5 Pol'!BD51</f>
        <v>0</v>
      </c>
      <c r="I12" s="332">
        <f>'1 5 Pol'!BE51</f>
        <v>0</v>
      </c>
    </row>
    <row r="13" spans="1:57" s="138" customFormat="1" ht="13.5" thickBot="1" x14ac:dyDescent="0.25">
      <c r="A13" s="329" t="str">
        <f>'1 5 Pol'!B52</f>
        <v>757</v>
      </c>
      <c r="B13" s="70" t="str">
        <f>'1 5 Pol'!C52</f>
        <v>Vzduchotechnika - sběr kondenzátu</v>
      </c>
      <c r="D13" s="231"/>
      <c r="E13" s="330">
        <f>'1 5 Pol'!BA58</f>
        <v>0</v>
      </c>
      <c r="F13" s="331">
        <f>'1 5 Pol'!BB58</f>
        <v>0</v>
      </c>
      <c r="G13" s="331">
        <f>'1 5 Pol'!BC58</f>
        <v>0</v>
      </c>
      <c r="H13" s="331">
        <f>'1 5 Pol'!BD58</f>
        <v>0</v>
      </c>
      <c r="I13" s="332">
        <f>'1 5 Pol'!BE58</f>
        <v>0</v>
      </c>
    </row>
    <row r="14" spans="1:57" s="14" customFormat="1" ht="13.5" thickBot="1" x14ac:dyDescent="0.25">
      <c r="A14" s="232"/>
      <c r="B14" s="233" t="s">
        <v>72</v>
      </c>
      <c r="C14" s="233"/>
      <c r="D14" s="234"/>
      <c r="E14" s="235">
        <f>SUM(E7:E13)</f>
        <v>0</v>
      </c>
      <c r="F14" s="236">
        <f>SUM(F7:F13)</f>
        <v>0</v>
      </c>
      <c r="G14" s="236">
        <f>SUM(G7:G13)</f>
        <v>0</v>
      </c>
      <c r="H14" s="236">
        <f>SUM(H7:H13)</f>
        <v>0</v>
      </c>
      <c r="I14" s="237">
        <f>SUM(I7:I13)</f>
        <v>0</v>
      </c>
    </row>
    <row r="15" spans="1:57" x14ac:dyDescent="0.2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57" ht="19.5" customHeight="1" x14ac:dyDescent="0.25">
      <c r="A16" s="223" t="s">
        <v>73</v>
      </c>
      <c r="B16" s="223"/>
      <c r="C16" s="223"/>
      <c r="D16" s="223"/>
      <c r="E16" s="223"/>
      <c r="F16" s="223"/>
      <c r="G16" s="238"/>
      <c r="H16" s="223"/>
      <c r="I16" s="223"/>
      <c r="BA16" s="144"/>
      <c r="BB16" s="144"/>
      <c r="BC16" s="144"/>
      <c r="BD16" s="144"/>
      <c r="BE16" s="144"/>
    </row>
    <row r="17" spans="1:53" ht="13.5" thickBot="1" x14ac:dyDescent="0.25"/>
    <row r="18" spans="1:53" x14ac:dyDescent="0.2">
      <c r="A18" s="176" t="s">
        <v>74</v>
      </c>
      <c r="B18" s="177"/>
      <c r="C18" s="177"/>
      <c r="D18" s="239"/>
      <c r="E18" s="240" t="s">
        <v>75</v>
      </c>
      <c r="F18" s="241" t="s">
        <v>5</v>
      </c>
      <c r="G18" s="242" t="s">
        <v>76</v>
      </c>
      <c r="H18" s="243"/>
      <c r="I18" s="244" t="s">
        <v>75</v>
      </c>
    </row>
    <row r="19" spans="1:53" x14ac:dyDescent="0.2">
      <c r="A19" s="168"/>
      <c r="B19" s="159"/>
      <c r="C19" s="159"/>
      <c r="D19" s="245"/>
      <c r="E19" s="246"/>
      <c r="F19" s="247"/>
      <c r="G19" s="248">
        <f>CHOOSE(BA19+1,E14+F14,E14+F14+H14,E14+F14+G14+H14,E14,F14,H14,G14,H14+G14,0)</f>
        <v>0</v>
      </c>
      <c r="H19" s="249"/>
      <c r="I19" s="250">
        <f>E19+F19*G19/100</f>
        <v>0</v>
      </c>
      <c r="BA19" s="1">
        <v>8</v>
      </c>
    </row>
    <row r="20" spans="1:53" ht="13.5" thickBot="1" x14ac:dyDescent="0.25">
      <c r="A20" s="251"/>
      <c r="B20" s="252" t="s">
        <v>77</v>
      </c>
      <c r="C20" s="253"/>
      <c r="D20" s="254"/>
      <c r="E20" s="255"/>
      <c r="F20" s="256"/>
      <c r="G20" s="256"/>
      <c r="H20" s="257">
        <f>SUM(I19:I19)</f>
        <v>0</v>
      </c>
      <c r="I20" s="258"/>
    </row>
    <row r="22" spans="1:53" x14ac:dyDescent="0.2">
      <c r="B22" s="14"/>
      <c r="F22" s="259"/>
      <c r="G22" s="260"/>
      <c r="H22" s="260"/>
      <c r="I22" s="54"/>
    </row>
    <row r="23" spans="1:53" x14ac:dyDescent="0.2">
      <c r="F23" s="259"/>
      <c r="G23" s="260"/>
      <c r="H23" s="260"/>
      <c r="I23" s="54"/>
    </row>
    <row r="24" spans="1:53" x14ac:dyDescent="0.2">
      <c r="F24" s="259"/>
      <c r="G24" s="260"/>
      <c r="H24" s="260"/>
      <c r="I24" s="54"/>
    </row>
    <row r="25" spans="1:53" x14ac:dyDescent="0.2">
      <c r="F25" s="259"/>
      <c r="G25" s="260"/>
      <c r="H25" s="260"/>
      <c r="I25" s="54"/>
    </row>
    <row r="26" spans="1:53" x14ac:dyDescent="0.2">
      <c r="F26" s="259"/>
      <c r="G26" s="260"/>
      <c r="H26" s="260"/>
      <c r="I26" s="54"/>
    </row>
    <row r="27" spans="1:53" x14ac:dyDescent="0.2">
      <c r="F27" s="259"/>
      <c r="G27" s="260"/>
      <c r="H27" s="260"/>
      <c r="I27" s="54"/>
    </row>
    <row r="28" spans="1:53" x14ac:dyDescent="0.2">
      <c r="F28" s="259"/>
      <c r="G28" s="260"/>
      <c r="H28" s="260"/>
      <c r="I28" s="54"/>
    </row>
    <row r="29" spans="1:53" x14ac:dyDescent="0.2">
      <c r="F29" s="259"/>
      <c r="G29" s="260"/>
      <c r="H29" s="260"/>
      <c r="I29" s="54"/>
    </row>
    <row r="30" spans="1:53" x14ac:dyDescent="0.2">
      <c r="F30" s="259"/>
      <c r="G30" s="260"/>
      <c r="H30" s="260"/>
      <c r="I30" s="54"/>
    </row>
    <row r="31" spans="1:53" x14ac:dyDescent="0.2">
      <c r="F31" s="259"/>
      <c r="G31" s="260"/>
      <c r="H31" s="260"/>
      <c r="I31" s="54"/>
    </row>
    <row r="32" spans="1:53" x14ac:dyDescent="0.2">
      <c r="F32" s="259"/>
      <c r="G32" s="260"/>
      <c r="H32" s="260"/>
      <c r="I32" s="54"/>
    </row>
    <row r="33" spans="6:9" x14ac:dyDescent="0.2">
      <c r="F33" s="259"/>
      <c r="G33" s="260"/>
      <c r="H33" s="260"/>
      <c r="I33" s="54"/>
    </row>
    <row r="34" spans="6:9" x14ac:dyDescent="0.2">
      <c r="F34" s="259"/>
      <c r="G34" s="260"/>
      <c r="H34" s="260"/>
      <c r="I34" s="54"/>
    </row>
    <row r="35" spans="6:9" x14ac:dyDescent="0.2">
      <c r="F35" s="259"/>
      <c r="G35" s="260"/>
      <c r="H35" s="260"/>
      <c r="I35" s="54"/>
    </row>
    <row r="36" spans="6:9" x14ac:dyDescent="0.2">
      <c r="F36" s="259"/>
      <c r="G36" s="260"/>
      <c r="H36" s="260"/>
      <c r="I36" s="54"/>
    </row>
    <row r="37" spans="6:9" x14ac:dyDescent="0.2">
      <c r="F37" s="259"/>
      <c r="G37" s="260"/>
      <c r="H37" s="260"/>
      <c r="I37" s="54"/>
    </row>
    <row r="38" spans="6:9" x14ac:dyDescent="0.2">
      <c r="F38" s="259"/>
      <c r="G38" s="260"/>
      <c r="H38" s="260"/>
      <c r="I38" s="54"/>
    </row>
    <row r="39" spans="6:9" x14ac:dyDescent="0.2">
      <c r="F39" s="259"/>
      <c r="G39" s="260"/>
      <c r="H39" s="260"/>
      <c r="I39" s="54"/>
    </row>
    <row r="40" spans="6:9" x14ac:dyDescent="0.2">
      <c r="F40" s="259"/>
      <c r="G40" s="260"/>
      <c r="H40" s="260"/>
      <c r="I40" s="54"/>
    </row>
    <row r="41" spans="6:9" x14ac:dyDescent="0.2">
      <c r="F41" s="259"/>
      <c r="G41" s="260"/>
      <c r="H41" s="260"/>
      <c r="I41" s="54"/>
    </row>
    <row r="42" spans="6:9" x14ac:dyDescent="0.2">
      <c r="F42" s="259"/>
      <c r="G42" s="260"/>
      <c r="H42" s="260"/>
      <c r="I42" s="54"/>
    </row>
    <row r="43" spans="6:9" x14ac:dyDescent="0.2">
      <c r="F43" s="259"/>
      <c r="G43" s="260"/>
      <c r="H43" s="260"/>
      <c r="I43" s="54"/>
    </row>
    <row r="44" spans="6:9" x14ac:dyDescent="0.2">
      <c r="F44" s="259"/>
      <c r="G44" s="260"/>
      <c r="H44" s="260"/>
      <c r="I44" s="54"/>
    </row>
    <row r="45" spans="6:9" x14ac:dyDescent="0.2">
      <c r="F45" s="259"/>
      <c r="G45" s="260"/>
      <c r="H45" s="260"/>
      <c r="I45" s="54"/>
    </row>
    <row r="46" spans="6:9" x14ac:dyDescent="0.2">
      <c r="F46" s="259"/>
      <c r="G46" s="260"/>
      <c r="H46" s="260"/>
      <c r="I46" s="54"/>
    </row>
    <row r="47" spans="6:9" x14ac:dyDescent="0.2">
      <c r="F47" s="259"/>
      <c r="G47" s="260"/>
      <c r="H47" s="260"/>
      <c r="I47" s="54"/>
    </row>
    <row r="48" spans="6:9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  <row r="66" spans="6:9" x14ac:dyDescent="0.2">
      <c r="F66" s="259"/>
      <c r="G66" s="260"/>
      <c r="H66" s="260"/>
      <c r="I66" s="54"/>
    </row>
    <row r="67" spans="6:9" x14ac:dyDescent="0.2">
      <c r="F67" s="259"/>
      <c r="G67" s="260"/>
      <c r="H67" s="260"/>
      <c r="I67" s="54"/>
    </row>
    <row r="68" spans="6:9" x14ac:dyDescent="0.2">
      <c r="F68" s="259"/>
      <c r="G68" s="260"/>
      <c r="H68" s="260"/>
      <c r="I68" s="54"/>
    </row>
    <row r="69" spans="6:9" x14ac:dyDescent="0.2">
      <c r="F69" s="259"/>
      <c r="G69" s="260"/>
      <c r="H69" s="260"/>
      <c r="I69" s="54"/>
    </row>
    <row r="70" spans="6:9" x14ac:dyDescent="0.2">
      <c r="F70" s="259"/>
      <c r="G70" s="260"/>
      <c r="H70" s="260"/>
      <c r="I70" s="54"/>
    </row>
    <row r="71" spans="6:9" x14ac:dyDescent="0.2">
      <c r="F71" s="259"/>
      <c r="G71" s="260"/>
      <c r="H71" s="260"/>
      <c r="I71" s="54"/>
    </row>
  </sheetData>
  <mergeCells count="4">
    <mergeCell ref="A1:B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131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5 Rek'!H1</f>
        <v>5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5 Rek'!G2</f>
        <v>Liberec - Americká 742/60 - VZT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1928</v>
      </c>
      <c r="C7" s="285" t="s">
        <v>1929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x14ac:dyDescent="0.2">
      <c r="A8" s="294">
        <v>1</v>
      </c>
      <c r="B8" s="295" t="s">
        <v>1931</v>
      </c>
      <c r="C8" s="296" t="s">
        <v>1932</v>
      </c>
      <c r="D8" s="297" t="s">
        <v>211</v>
      </c>
      <c r="E8" s="298">
        <v>8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0</v>
      </c>
      <c r="K8" s="301">
        <f>E8*J8</f>
        <v>0</v>
      </c>
      <c r="O8" s="293">
        <v>2</v>
      </c>
      <c r="AA8" s="262">
        <v>1</v>
      </c>
      <c r="AB8" s="262">
        <v>7</v>
      </c>
      <c r="AC8" s="262">
        <v>7</v>
      </c>
      <c r="AZ8" s="262">
        <v>2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7</v>
      </c>
    </row>
    <row r="9" spans="1:80" ht="22.5" x14ac:dyDescent="0.2">
      <c r="A9" s="294">
        <v>2</v>
      </c>
      <c r="B9" s="295" t="s">
        <v>1933</v>
      </c>
      <c r="C9" s="296" t="s">
        <v>1934</v>
      </c>
      <c r="D9" s="297" t="s">
        <v>93</v>
      </c>
      <c r="E9" s="298">
        <v>2</v>
      </c>
      <c r="F9" s="298">
        <v>0</v>
      </c>
      <c r="G9" s="299">
        <f>E9*F9</f>
        <v>0</v>
      </c>
      <c r="H9" s="300">
        <v>0</v>
      </c>
      <c r="I9" s="301">
        <f>E9*H9</f>
        <v>0</v>
      </c>
      <c r="J9" s="300"/>
      <c r="K9" s="301">
        <f>E9*J9</f>
        <v>0</v>
      </c>
      <c r="O9" s="293">
        <v>2</v>
      </c>
      <c r="AA9" s="262">
        <v>12</v>
      </c>
      <c r="AB9" s="262">
        <v>0</v>
      </c>
      <c r="AC9" s="262">
        <v>2</v>
      </c>
      <c r="AZ9" s="262">
        <v>2</v>
      </c>
      <c r="BA9" s="262">
        <f>IF(AZ9=1,G9,0)</f>
        <v>0</v>
      </c>
      <c r="BB9" s="262">
        <f>IF(AZ9=2,G9,0)</f>
        <v>0</v>
      </c>
      <c r="BC9" s="262">
        <f>IF(AZ9=3,G9,0)</f>
        <v>0</v>
      </c>
      <c r="BD9" s="262">
        <f>IF(AZ9=4,G9,0)</f>
        <v>0</v>
      </c>
      <c r="BE9" s="262">
        <f>IF(AZ9=5,G9,0)</f>
        <v>0</v>
      </c>
      <c r="CA9" s="293">
        <v>12</v>
      </c>
      <c r="CB9" s="293">
        <v>0</v>
      </c>
    </row>
    <row r="10" spans="1:80" ht="22.5" x14ac:dyDescent="0.2">
      <c r="A10" s="294">
        <v>3</v>
      </c>
      <c r="B10" s="295" t="s">
        <v>1935</v>
      </c>
      <c r="C10" s="296" t="s">
        <v>1936</v>
      </c>
      <c r="D10" s="297" t="s">
        <v>93</v>
      </c>
      <c r="E10" s="298">
        <v>3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/>
      <c r="K10" s="301">
        <f>E10*J10</f>
        <v>0</v>
      </c>
      <c r="O10" s="293">
        <v>2</v>
      </c>
      <c r="AA10" s="262">
        <v>12</v>
      </c>
      <c r="AB10" s="262">
        <v>0</v>
      </c>
      <c r="AC10" s="262">
        <v>3</v>
      </c>
      <c r="AZ10" s="262">
        <v>2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12</v>
      </c>
      <c r="CB10" s="293">
        <v>0</v>
      </c>
    </row>
    <row r="11" spans="1:80" ht="22.5" x14ac:dyDescent="0.2">
      <c r="A11" s="294">
        <v>4</v>
      </c>
      <c r="B11" s="295" t="s">
        <v>1937</v>
      </c>
      <c r="C11" s="296" t="s">
        <v>1938</v>
      </c>
      <c r="D11" s="297" t="s">
        <v>93</v>
      </c>
      <c r="E11" s="298">
        <v>2</v>
      </c>
      <c r="F11" s="298">
        <v>0</v>
      </c>
      <c r="G11" s="299">
        <f>E11*F11</f>
        <v>0</v>
      </c>
      <c r="H11" s="300">
        <v>0</v>
      </c>
      <c r="I11" s="301">
        <f>E11*H11</f>
        <v>0</v>
      </c>
      <c r="J11" s="300"/>
      <c r="K11" s="301">
        <f>E11*J11</f>
        <v>0</v>
      </c>
      <c r="O11" s="293">
        <v>2</v>
      </c>
      <c r="AA11" s="262">
        <v>12</v>
      </c>
      <c r="AB11" s="262">
        <v>0</v>
      </c>
      <c r="AC11" s="262">
        <v>4</v>
      </c>
      <c r="AZ11" s="262">
        <v>2</v>
      </c>
      <c r="BA11" s="262">
        <f>IF(AZ11=1,G11,0)</f>
        <v>0</v>
      </c>
      <c r="BB11" s="262">
        <f>IF(AZ11=2,G11,0)</f>
        <v>0</v>
      </c>
      <c r="BC11" s="262">
        <f>IF(AZ11=3,G11,0)</f>
        <v>0</v>
      </c>
      <c r="BD11" s="262">
        <f>IF(AZ11=4,G11,0)</f>
        <v>0</v>
      </c>
      <c r="BE11" s="262">
        <f>IF(AZ11=5,G11,0)</f>
        <v>0</v>
      </c>
      <c r="CA11" s="293">
        <v>12</v>
      </c>
      <c r="CB11" s="293">
        <v>0</v>
      </c>
    </row>
    <row r="12" spans="1:80" ht="22.5" x14ac:dyDescent="0.2">
      <c r="A12" s="294">
        <v>5</v>
      </c>
      <c r="B12" s="295" t="s">
        <v>1939</v>
      </c>
      <c r="C12" s="296" t="s">
        <v>1940</v>
      </c>
      <c r="D12" s="297" t="s">
        <v>93</v>
      </c>
      <c r="E12" s="298">
        <v>6</v>
      </c>
      <c r="F12" s="298">
        <v>0</v>
      </c>
      <c r="G12" s="299">
        <f>E12*F12</f>
        <v>0</v>
      </c>
      <c r="H12" s="300">
        <v>0</v>
      </c>
      <c r="I12" s="301">
        <f>E12*H12</f>
        <v>0</v>
      </c>
      <c r="J12" s="300"/>
      <c r="K12" s="301">
        <f>E12*J12</f>
        <v>0</v>
      </c>
      <c r="O12" s="293">
        <v>2</v>
      </c>
      <c r="AA12" s="262">
        <v>12</v>
      </c>
      <c r="AB12" s="262">
        <v>0</v>
      </c>
      <c r="AC12" s="262">
        <v>5</v>
      </c>
      <c r="AZ12" s="262">
        <v>2</v>
      </c>
      <c r="BA12" s="262">
        <f>IF(AZ12=1,G12,0)</f>
        <v>0</v>
      </c>
      <c r="BB12" s="262">
        <f>IF(AZ12=2,G12,0)</f>
        <v>0</v>
      </c>
      <c r="BC12" s="262">
        <f>IF(AZ12=3,G12,0)</f>
        <v>0</v>
      </c>
      <c r="BD12" s="262">
        <f>IF(AZ12=4,G12,0)</f>
        <v>0</v>
      </c>
      <c r="BE12" s="262">
        <f>IF(AZ12=5,G12,0)</f>
        <v>0</v>
      </c>
      <c r="CA12" s="293">
        <v>12</v>
      </c>
      <c r="CB12" s="293">
        <v>0</v>
      </c>
    </row>
    <row r="13" spans="1:80" x14ac:dyDescent="0.2">
      <c r="A13" s="313"/>
      <c r="B13" s="314" t="s">
        <v>94</v>
      </c>
      <c r="C13" s="315" t="s">
        <v>1930</v>
      </c>
      <c r="D13" s="316"/>
      <c r="E13" s="317"/>
      <c r="F13" s="318"/>
      <c r="G13" s="319">
        <f>SUM(G7:G12)</f>
        <v>0</v>
      </c>
      <c r="H13" s="320"/>
      <c r="I13" s="321">
        <f>SUM(I7:I12)</f>
        <v>0</v>
      </c>
      <c r="J13" s="320"/>
      <c r="K13" s="321">
        <f>SUM(K7:K12)</f>
        <v>0</v>
      </c>
      <c r="O13" s="293">
        <v>4</v>
      </c>
      <c r="BA13" s="322">
        <f>SUM(BA7:BA12)</f>
        <v>0</v>
      </c>
      <c r="BB13" s="322">
        <f>SUM(BB7:BB12)</f>
        <v>0</v>
      </c>
      <c r="BC13" s="322">
        <f>SUM(BC7:BC12)</f>
        <v>0</v>
      </c>
      <c r="BD13" s="322">
        <f>SUM(BD7:BD12)</f>
        <v>0</v>
      </c>
      <c r="BE13" s="322">
        <f>SUM(BE7:BE12)</f>
        <v>0</v>
      </c>
    </row>
    <row r="14" spans="1:80" x14ac:dyDescent="0.2">
      <c r="A14" s="283" t="s">
        <v>90</v>
      </c>
      <c r="B14" s="284" t="s">
        <v>1941</v>
      </c>
      <c r="C14" s="285" t="s">
        <v>1942</v>
      </c>
      <c r="D14" s="286"/>
      <c r="E14" s="287"/>
      <c r="F14" s="287"/>
      <c r="G14" s="288"/>
      <c r="H14" s="289"/>
      <c r="I14" s="290"/>
      <c r="J14" s="291"/>
      <c r="K14" s="292"/>
      <c r="O14" s="293">
        <v>1</v>
      </c>
    </row>
    <row r="15" spans="1:80" ht="22.5" x14ac:dyDescent="0.2">
      <c r="A15" s="294">
        <v>6</v>
      </c>
      <c r="B15" s="295" t="s">
        <v>1944</v>
      </c>
      <c r="C15" s="296" t="s">
        <v>1945</v>
      </c>
      <c r="D15" s="297" t="s">
        <v>211</v>
      </c>
      <c r="E15" s="298">
        <v>4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>
        <v>0</v>
      </c>
      <c r="K15" s="301">
        <f>E15*J15</f>
        <v>0</v>
      </c>
      <c r="O15" s="293">
        <v>2</v>
      </c>
      <c r="AA15" s="262">
        <v>1</v>
      </c>
      <c r="AB15" s="262">
        <v>7</v>
      </c>
      <c r="AC15" s="262">
        <v>7</v>
      </c>
      <c r="AZ15" s="262">
        <v>2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</v>
      </c>
      <c r="CB15" s="293">
        <v>7</v>
      </c>
    </row>
    <row r="16" spans="1:80" x14ac:dyDescent="0.2">
      <c r="A16" s="294">
        <v>7</v>
      </c>
      <c r="B16" s="295" t="s">
        <v>1946</v>
      </c>
      <c r="C16" s="296" t="s">
        <v>1947</v>
      </c>
      <c r="D16" s="297" t="s">
        <v>93</v>
      </c>
      <c r="E16" s="298">
        <v>1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/>
      <c r="K16" s="301">
        <f>E16*J16</f>
        <v>0</v>
      </c>
      <c r="O16" s="293">
        <v>2</v>
      </c>
      <c r="AA16" s="262">
        <v>12</v>
      </c>
      <c r="AB16" s="262">
        <v>0</v>
      </c>
      <c r="AC16" s="262">
        <v>7</v>
      </c>
      <c r="AZ16" s="262">
        <v>2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12</v>
      </c>
      <c r="CB16" s="293">
        <v>0</v>
      </c>
    </row>
    <row r="17" spans="1:80" x14ac:dyDescent="0.2">
      <c r="A17" s="294">
        <v>8</v>
      </c>
      <c r="B17" s="295" t="s">
        <v>1948</v>
      </c>
      <c r="C17" s="296" t="s">
        <v>1949</v>
      </c>
      <c r="D17" s="297" t="s">
        <v>93</v>
      </c>
      <c r="E17" s="298">
        <v>1</v>
      </c>
      <c r="F17" s="298">
        <v>0</v>
      </c>
      <c r="G17" s="299">
        <f>E17*F17</f>
        <v>0</v>
      </c>
      <c r="H17" s="300">
        <v>0</v>
      </c>
      <c r="I17" s="301">
        <f>E17*H17</f>
        <v>0</v>
      </c>
      <c r="J17" s="300"/>
      <c r="K17" s="301">
        <f>E17*J17</f>
        <v>0</v>
      </c>
      <c r="O17" s="293">
        <v>2</v>
      </c>
      <c r="AA17" s="262">
        <v>12</v>
      </c>
      <c r="AB17" s="262">
        <v>0</v>
      </c>
      <c r="AC17" s="262">
        <v>8</v>
      </c>
      <c r="AZ17" s="262">
        <v>2</v>
      </c>
      <c r="BA17" s="262">
        <f>IF(AZ17=1,G17,0)</f>
        <v>0</v>
      </c>
      <c r="BB17" s="262">
        <f>IF(AZ17=2,G17,0)</f>
        <v>0</v>
      </c>
      <c r="BC17" s="262">
        <f>IF(AZ17=3,G17,0)</f>
        <v>0</v>
      </c>
      <c r="BD17" s="262">
        <f>IF(AZ17=4,G17,0)</f>
        <v>0</v>
      </c>
      <c r="BE17" s="262">
        <f>IF(AZ17=5,G17,0)</f>
        <v>0</v>
      </c>
      <c r="CA17" s="293">
        <v>12</v>
      </c>
      <c r="CB17" s="293">
        <v>0</v>
      </c>
    </row>
    <row r="18" spans="1:80" x14ac:dyDescent="0.2">
      <c r="A18" s="294">
        <v>9</v>
      </c>
      <c r="B18" s="295" t="s">
        <v>1950</v>
      </c>
      <c r="C18" s="296" t="s">
        <v>1951</v>
      </c>
      <c r="D18" s="297" t="s">
        <v>93</v>
      </c>
      <c r="E18" s="298">
        <v>1</v>
      </c>
      <c r="F18" s="298">
        <v>0</v>
      </c>
      <c r="G18" s="299">
        <f>E18*F18</f>
        <v>0</v>
      </c>
      <c r="H18" s="300">
        <v>0</v>
      </c>
      <c r="I18" s="301">
        <f>E18*H18</f>
        <v>0</v>
      </c>
      <c r="J18" s="300"/>
      <c r="K18" s="301">
        <f>E18*J18</f>
        <v>0</v>
      </c>
      <c r="O18" s="293">
        <v>2</v>
      </c>
      <c r="AA18" s="262">
        <v>12</v>
      </c>
      <c r="AB18" s="262">
        <v>0</v>
      </c>
      <c r="AC18" s="262">
        <v>9</v>
      </c>
      <c r="AZ18" s="262">
        <v>2</v>
      </c>
      <c r="BA18" s="262">
        <f>IF(AZ18=1,G18,0)</f>
        <v>0</v>
      </c>
      <c r="BB18" s="262">
        <f>IF(AZ18=2,G18,0)</f>
        <v>0</v>
      </c>
      <c r="BC18" s="262">
        <f>IF(AZ18=3,G18,0)</f>
        <v>0</v>
      </c>
      <c r="BD18" s="262">
        <f>IF(AZ18=4,G18,0)</f>
        <v>0</v>
      </c>
      <c r="BE18" s="262">
        <f>IF(AZ18=5,G18,0)</f>
        <v>0</v>
      </c>
      <c r="CA18" s="293">
        <v>12</v>
      </c>
      <c r="CB18" s="293">
        <v>0</v>
      </c>
    </row>
    <row r="19" spans="1:80" x14ac:dyDescent="0.2">
      <c r="A19" s="294">
        <v>10</v>
      </c>
      <c r="B19" s="295" t="s">
        <v>1952</v>
      </c>
      <c r="C19" s="296" t="s">
        <v>1953</v>
      </c>
      <c r="D19" s="297" t="s">
        <v>93</v>
      </c>
      <c r="E19" s="298">
        <v>1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/>
      <c r="K19" s="301">
        <f>E19*J19</f>
        <v>0</v>
      </c>
      <c r="O19" s="293">
        <v>2</v>
      </c>
      <c r="AA19" s="262">
        <v>12</v>
      </c>
      <c r="AB19" s="262">
        <v>0</v>
      </c>
      <c r="AC19" s="262">
        <v>10</v>
      </c>
      <c r="AZ19" s="262">
        <v>2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12</v>
      </c>
      <c r="CB19" s="293">
        <v>0</v>
      </c>
    </row>
    <row r="20" spans="1:80" x14ac:dyDescent="0.2">
      <c r="A20" s="313"/>
      <c r="B20" s="314" t="s">
        <v>94</v>
      </c>
      <c r="C20" s="315" t="s">
        <v>1943</v>
      </c>
      <c r="D20" s="316"/>
      <c r="E20" s="317"/>
      <c r="F20" s="318"/>
      <c r="G20" s="319">
        <f>SUM(G14:G19)</f>
        <v>0</v>
      </c>
      <c r="H20" s="320"/>
      <c r="I20" s="321">
        <f>SUM(I14:I19)</f>
        <v>0</v>
      </c>
      <c r="J20" s="320"/>
      <c r="K20" s="321">
        <f>SUM(K14:K19)</f>
        <v>0</v>
      </c>
      <c r="O20" s="293">
        <v>4</v>
      </c>
      <c r="BA20" s="322">
        <f>SUM(BA14:BA19)</f>
        <v>0</v>
      </c>
      <c r="BB20" s="322">
        <f>SUM(BB14:BB19)</f>
        <v>0</v>
      </c>
      <c r="BC20" s="322">
        <f>SUM(BC14:BC19)</f>
        <v>0</v>
      </c>
      <c r="BD20" s="322">
        <f>SUM(BD14:BD19)</f>
        <v>0</v>
      </c>
      <c r="BE20" s="322">
        <f>SUM(BE14:BE19)</f>
        <v>0</v>
      </c>
    </row>
    <row r="21" spans="1:80" x14ac:dyDescent="0.2">
      <c r="A21" s="283" t="s">
        <v>90</v>
      </c>
      <c r="B21" s="284" t="s">
        <v>1954</v>
      </c>
      <c r="C21" s="285" t="s">
        <v>1955</v>
      </c>
      <c r="D21" s="286"/>
      <c r="E21" s="287"/>
      <c r="F21" s="287"/>
      <c r="G21" s="288"/>
      <c r="H21" s="289"/>
      <c r="I21" s="290"/>
      <c r="J21" s="291"/>
      <c r="K21" s="292"/>
      <c r="O21" s="293">
        <v>1</v>
      </c>
    </row>
    <row r="22" spans="1:80" ht="22.5" x14ac:dyDescent="0.2">
      <c r="A22" s="294">
        <v>11</v>
      </c>
      <c r="B22" s="295" t="s">
        <v>1957</v>
      </c>
      <c r="C22" s="296" t="s">
        <v>1958</v>
      </c>
      <c r="D22" s="297" t="s">
        <v>181</v>
      </c>
      <c r="E22" s="298">
        <v>6</v>
      </c>
      <c r="F22" s="298">
        <v>0</v>
      </c>
      <c r="G22" s="299">
        <f>E22*F22</f>
        <v>0</v>
      </c>
      <c r="H22" s="300">
        <v>0</v>
      </c>
      <c r="I22" s="301">
        <f>E22*H22</f>
        <v>0</v>
      </c>
      <c r="J22" s="300"/>
      <c r="K22" s="301">
        <f>E22*J22</f>
        <v>0</v>
      </c>
      <c r="O22" s="293">
        <v>2</v>
      </c>
      <c r="AA22" s="262">
        <v>12</v>
      </c>
      <c r="AB22" s="262">
        <v>0</v>
      </c>
      <c r="AC22" s="262">
        <v>11</v>
      </c>
      <c r="AZ22" s="262">
        <v>2</v>
      </c>
      <c r="BA22" s="262">
        <f>IF(AZ22=1,G22,0)</f>
        <v>0</v>
      </c>
      <c r="BB22" s="262">
        <f>IF(AZ22=2,G22,0)</f>
        <v>0</v>
      </c>
      <c r="BC22" s="262">
        <f>IF(AZ22=3,G22,0)</f>
        <v>0</v>
      </c>
      <c r="BD22" s="262">
        <f>IF(AZ22=4,G22,0)</f>
        <v>0</v>
      </c>
      <c r="BE22" s="262">
        <f>IF(AZ22=5,G22,0)</f>
        <v>0</v>
      </c>
      <c r="CA22" s="293">
        <v>12</v>
      </c>
      <c r="CB22" s="293">
        <v>0</v>
      </c>
    </row>
    <row r="23" spans="1:80" ht="22.5" x14ac:dyDescent="0.2">
      <c r="A23" s="294">
        <v>12</v>
      </c>
      <c r="B23" s="295" t="s">
        <v>1959</v>
      </c>
      <c r="C23" s="296" t="s">
        <v>1960</v>
      </c>
      <c r="D23" s="297" t="s">
        <v>181</v>
      </c>
      <c r="E23" s="298">
        <v>21</v>
      </c>
      <c r="F23" s="298">
        <v>0</v>
      </c>
      <c r="G23" s="299">
        <f>E23*F23</f>
        <v>0</v>
      </c>
      <c r="H23" s="300">
        <v>0</v>
      </c>
      <c r="I23" s="301">
        <f>E23*H23</f>
        <v>0</v>
      </c>
      <c r="J23" s="300"/>
      <c r="K23" s="301">
        <f>E23*J23</f>
        <v>0</v>
      </c>
      <c r="O23" s="293">
        <v>2</v>
      </c>
      <c r="AA23" s="262">
        <v>12</v>
      </c>
      <c r="AB23" s="262">
        <v>0</v>
      </c>
      <c r="AC23" s="262">
        <v>12</v>
      </c>
      <c r="AZ23" s="262">
        <v>2</v>
      </c>
      <c r="BA23" s="262">
        <f>IF(AZ23=1,G23,0)</f>
        <v>0</v>
      </c>
      <c r="BB23" s="262">
        <f>IF(AZ23=2,G23,0)</f>
        <v>0</v>
      </c>
      <c r="BC23" s="262">
        <f>IF(AZ23=3,G23,0)</f>
        <v>0</v>
      </c>
      <c r="BD23" s="262">
        <f>IF(AZ23=4,G23,0)</f>
        <v>0</v>
      </c>
      <c r="BE23" s="262">
        <f>IF(AZ23=5,G23,0)</f>
        <v>0</v>
      </c>
      <c r="CA23" s="293">
        <v>12</v>
      </c>
      <c r="CB23" s="293">
        <v>0</v>
      </c>
    </row>
    <row r="24" spans="1:80" ht="22.5" x14ac:dyDescent="0.2">
      <c r="A24" s="294">
        <v>13</v>
      </c>
      <c r="B24" s="295" t="s">
        <v>1961</v>
      </c>
      <c r="C24" s="296" t="s">
        <v>1962</v>
      </c>
      <c r="D24" s="297" t="s">
        <v>181</v>
      </c>
      <c r="E24" s="298">
        <v>19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/>
      <c r="K24" s="301">
        <f>E24*J24</f>
        <v>0</v>
      </c>
      <c r="O24" s="293">
        <v>2</v>
      </c>
      <c r="AA24" s="262">
        <v>12</v>
      </c>
      <c r="AB24" s="262">
        <v>0</v>
      </c>
      <c r="AC24" s="262">
        <v>13</v>
      </c>
      <c r="AZ24" s="262">
        <v>2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12</v>
      </c>
      <c r="CB24" s="293">
        <v>0</v>
      </c>
    </row>
    <row r="25" spans="1:80" ht="22.5" x14ac:dyDescent="0.2">
      <c r="A25" s="294">
        <v>14</v>
      </c>
      <c r="B25" s="295" t="s">
        <v>1963</v>
      </c>
      <c r="C25" s="296" t="s">
        <v>1964</v>
      </c>
      <c r="D25" s="297" t="s">
        <v>181</v>
      </c>
      <c r="E25" s="298">
        <v>19</v>
      </c>
      <c r="F25" s="298">
        <v>0</v>
      </c>
      <c r="G25" s="299">
        <f>E25*F25</f>
        <v>0</v>
      </c>
      <c r="H25" s="300">
        <v>0</v>
      </c>
      <c r="I25" s="301">
        <f>E25*H25</f>
        <v>0</v>
      </c>
      <c r="J25" s="300"/>
      <c r="K25" s="301">
        <f>E25*J25</f>
        <v>0</v>
      </c>
      <c r="O25" s="293">
        <v>2</v>
      </c>
      <c r="AA25" s="262">
        <v>12</v>
      </c>
      <c r="AB25" s="262">
        <v>0</v>
      </c>
      <c r="AC25" s="262">
        <v>14</v>
      </c>
      <c r="AZ25" s="262">
        <v>2</v>
      </c>
      <c r="BA25" s="262">
        <f>IF(AZ25=1,G25,0)</f>
        <v>0</v>
      </c>
      <c r="BB25" s="262">
        <f>IF(AZ25=2,G25,0)</f>
        <v>0</v>
      </c>
      <c r="BC25" s="262">
        <f>IF(AZ25=3,G25,0)</f>
        <v>0</v>
      </c>
      <c r="BD25" s="262">
        <f>IF(AZ25=4,G25,0)</f>
        <v>0</v>
      </c>
      <c r="BE25" s="262">
        <f>IF(AZ25=5,G25,0)</f>
        <v>0</v>
      </c>
      <c r="CA25" s="293">
        <v>12</v>
      </c>
      <c r="CB25" s="293">
        <v>0</v>
      </c>
    </row>
    <row r="26" spans="1:80" ht="22.5" x14ac:dyDescent="0.2">
      <c r="A26" s="294">
        <v>15</v>
      </c>
      <c r="B26" s="295" t="s">
        <v>1965</v>
      </c>
      <c r="C26" s="296" t="s">
        <v>1966</v>
      </c>
      <c r="D26" s="297" t="s">
        <v>181</v>
      </c>
      <c r="E26" s="298">
        <v>8</v>
      </c>
      <c r="F26" s="298">
        <v>0</v>
      </c>
      <c r="G26" s="299">
        <f>E26*F26</f>
        <v>0</v>
      </c>
      <c r="H26" s="300">
        <v>0</v>
      </c>
      <c r="I26" s="301">
        <f>E26*H26</f>
        <v>0</v>
      </c>
      <c r="J26" s="300"/>
      <c r="K26" s="301">
        <f>E26*J26</f>
        <v>0</v>
      </c>
      <c r="O26" s="293">
        <v>2</v>
      </c>
      <c r="AA26" s="262">
        <v>12</v>
      </c>
      <c r="AB26" s="262">
        <v>0</v>
      </c>
      <c r="AC26" s="262">
        <v>15</v>
      </c>
      <c r="AZ26" s="262">
        <v>2</v>
      </c>
      <c r="BA26" s="262">
        <f>IF(AZ26=1,G26,0)</f>
        <v>0</v>
      </c>
      <c r="BB26" s="262">
        <f>IF(AZ26=2,G26,0)</f>
        <v>0</v>
      </c>
      <c r="BC26" s="262">
        <f>IF(AZ26=3,G26,0)</f>
        <v>0</v>
      </c>
      <c r="BD26" s="262">
        <f>IF(AZ26=4,G26,0)</f>
        <v>0</v>
      </c>
      <c r="BE26" s="262">
        <f>IF(AZ26=5,G26,0)</f>
        <v>0</v>
      </c>
      <c r="CA26" s="293">
        <v>12</v>
      </c>
      <c r="CB26" s="293">
        <v>0</v>
      </c>
    </row>
    <row r="27" spans="1:80" ht="22.5" x14ac:dyDescent="0.2">
      <c r="A27" s="294">
        <v>16</v>
      </c>
      <c r="B27" s="295" t="s">
        <v>1795</v>
      </c>
      <c r="C27" s="296" t="s">
        <v>1796</v>
      </c>
      <c r="D27" s="297" t="s">
        <v>181</v>
      </c>
      <c r="E27" s="298">
        <v>8</v>
      </c>
      <c r="F27" s="298">
        <v>0</v>
      </c>
      <c r="G27" s="299">
        <f>E27*F27</f>
        <v>0</v>
      </c>
      <c r="H27" s="300">
        <v>0</v>
      </c>
      <c r="I27" s="301">
        <f>E27*H27</f>
        <v>0</v>
      </c>
      <c r="J27" s="300">
        <v>0</v>
      </c>
      <c r="K27" s="301">
        <f>E27*J27</f>
        <v>0</v>
      </c>
      <c r="O27" s="293">
        <v>2</v>
      </c>
      <c r="AA27" s="262">
        <v>1</v>
      </c>
      <c r="AB27" s="262">
        <v>7</v>
      </c>
      <c r="AC27" s="262">
        <v>7</v>
      </c>
      <c r="AZ27" s="262">
        <v>2</v>
      </c>
      <c r="BA27" s="262">
        <f>IF(AZ27=1,G27,0)</f>
        <v>0</v>
      </c>
      <c r="BB27" s="262">
        <f>IF(AZ27=2,G27,0)</f>
        <v>0</v>
      </c>
      <c r="BC27" s="262">
        <f>IF(AZ27=3,G27,0)</f>
        <v>0</v>
      </c>
      <c r="BD27" s="262">
        <f>IF(AZ27=4,G27,0)</f>
        <v>0</v>
      </c>
      <c r="BE27" s="262">
        <f>IF(AZ27=5,G27,0)</f>
        <v>0</v>
      </c>
      <c r="CA27" s="293">
        <v>1</v>
      </c>
      <c r="CB27" s="293">
        <v>7</v>
      </c>
    </row>
    <row r="28" spans="1:80" ht="22.5" x14ac:dyDescent="0.2">
      <c r="A28" s="294">
        <v>17</v>
      </c>
      <c r="B28" s="295" t="s">
        <v>1967</v>
      </c>
      <c r="C28" s="296" t="s">
        <v>1968</v>
      </c>
      <c r="D28" s="297" t="s">
        <v>181</v>
      </c>
      <c r="E28" s="298">
        <v>8</v>
      </c>
      <c r="F28" s="298">
        <v>0</v>
      </c>
      <c r="G28" s="299">
        <f>E28*F28</f>
        <v>0</v>
      </c>
      <c r="H28" s="300">
        <v>0</v>
      </c>
      <c r="I28" s="301">
        <f>E28*H28</f>
        <v>0</v>
      </c>
      <c r="J28" s="300"/>
      <c r="K28" s="301">
        <f>E28*J28</f>
        <v>0</v>
      </c>
      <c r="O28" s="293">
        <v>2</v>
      </c>
      <c r="AA28" s="262">
        <v>12</v>
      </c>
      <c r="AB28" s="262">
        <v>0</v>
      </c>
      <c r="AC28" s="262">
        <v>17</v>
      </c>
      <c r="AZ28" s="262">
        <v>2</v>
      </c>
      <c r="BA28" s="262">
        <f>IF(AZ28=1,G28,0)</f>
        <v>0</v>
      </c>
      <c r="BB28" s="262">
        <f>IF(AZ28=2,G28,0)</f>
        <v>0</v>
      </c>
      <c r="BC28" s="262">
        <f>IF(AZ28=3,G28,0)</f>
        <v>0</v>
      </c>
      <c r="BD28" s="262">
        <f>IF(AZ28=4,G28,0)</f>
        <v>0</v>
      </c>
      <c r="BE28" s="262">
        <f>IF(AZ28=5,G28,0)</f>
        <v>0</v>
      </c>
      <c r="CA28" s="293">
        <v>12</v>
      </c>
      <c r="CB28" s="293">
        <v>0</v>
      </c>
    </row>
    <row r="29" spans="1:80" ht="22.5" x14ac:dyDescent="0.2">
      <c r="A29" s="294">
        <v>18</v>
      </c>
      <c r="B29" s="295" t="s">
        <v>1969</v>
      </c>
      <c r="C29" s="296" t="s">
        <v>1970</v>
      </c>
      <c r="D29" s="297" t="s">
        <v>181</v>
      </c>
      <c r="E29" s="298">
        <v>30</v>
      </c>
      <c r="F29" s="298">
        <v>0</v>
      </c>
      <c r="G29" s="299">
        <f>E29*F29</f>
        <v>0</v>
      </c>
      <c r="H29" s="300">
        <v>0</v>
      </c>
      <c r="I29" s="301">
        <f>E29*H29</f>
        <v>0</v>
      </c>
      <c r="J29" s="300"/>
      <c r="K29" s="301">
        <f>E29*J29</f>
        <v>0</v>
      </c>
      <c r="O29" s="293">
        <v>2</v>
      </c>
      <c r="AA29" s="262">
        <v>12</v>
      </c>
      <c r="AB29" s="262">
        <v>0</v>
      </c>
      <c r="AC29" s="262">
        <v>18</v>
      </c>
      <c r="AZ29" s="262">
        <v>2</v>
      </c>
      <c r="BA29" s="262">
        <f>IF(AZ29=1,G29,0)</f>
        <v>0</v>
      </c>
      <c r="BB29" s="262">
        <f>IF(AZ29=2,G29,0)</f>
        <v>0</v>
      </c>
      <c r="BC29" s="262">
        <f>IF(AZ29=3,G29,0)</f>
        <v>0</v>
      </c>
      <c r="BD29" s="262">
        <f>IF(AZ29=4,G29,0)</f>
        <v>0</v>
      </c>
      <c r="BE29" s="262">
        <f>IF(AZ29=5,G29,0)</f>
        <v>0</v>
      </c>
      <c r="CA29" s="293">
        <v>12</v>
      </c>
      <c r="CB29" s="293">
        <v>0</v>
      </c>
    </row>
    <row r="30" spans="1:80" x14ac:dyDescent="0.2">
      <c r="A30" s="313"/>
      <c r="B30" s="314" t="s">
        <v>94</v>
      </c>
      <c r="C30" s="315" t="s">
        <v>1956</v>
      </c>
      <c r="D30" s="316"/>
      <c r="E30" s="317"/>
      <c r="F30" s="318"/>
      <c r="G30" s="319">
        <f>SUM(G21:G29)</f>
        <v>0</v>
      </c>
      <c r="H30" s="320"/>
      <c r="I30" s="321">
        <f>SUM(I21:I29)</f>
        <v>0</v>
      </c>
      <c r="J30" s="320"/>
      <c r="K30" s="321">
        <f>SUM(K21:K29)</f>
        <v>0</v>
      </c>
      <c r="O30" s="293">
        <v>4</v>
      </c>
      <c r="BA30" s="322">
        <f>SUM(BA21:BA29)</f>
        <v>0</v>
      </c>
      <c r="BB30" s="322">
        <f>SUM(BB21:BB29)</f>
        <v>0</v>
      </c>
      <c r="BC30" s="322">
        <f>SUM(BC21:BC29)</f>
        <v>0</v>
      </c>
      <c r="BD30" s="322">
        <f>SUM(BD21:BD29)</f>
        <v>0</v>
      </c>
      <c r="BE30" s="322">
        <f>SUM(BE21:BE29)</f>
        <v>0</v>
      </c>
    </row>
    <row r="31" spans="1:80" x14ac:dyDescent="0.2">
      <c r="A31" s="283" t="s">
        <v>90</v>
      </c>
      <c r="B31" s="284" t="s">
        <v>1971</v>
      </c>
      <c r="C31" s="285" t="s">
        <v>1972</v>
      </c>
      <c r="D31" s="286"/>
      <c r="E31" s="287"/>
      <c r="F31" s="287"/>
      <c r="G31" s="288"/>
      <c r="H31" s="289"/>
      <c r="I31" s="290"/>
      <c r="J31" s="291"/>
      <c r="K31" s="292"/>
      <c r="O31" s="293">
        <v>1</v>
      </c>
    </row>
    <row r="32" spans="1:80" ht="22.5" x14ac:dyDescent="0.2">
      <c r="A32" s="294">
        <v>19</v>
      </c>
      <c r="B32" s="295" t="s">
        <v>1974</v>
      </c>
      <c r="C32" s="296" t="s">
        <v>1975</v>
      </c>
      <c r="D32" s="297" t="s">
        <v>211</v>
      </c>
      <c r="E32" s="298">
        <v>26</v>
      </c>
      <c r="F32" s="298">
        <v>0</v>
      </c>
      <c r="G32" s="299">
        <f>E32*F32</f>
        <v>0</v>
      </c>
      <c r="H32" s="300">
        <v>0</v>
      </c>
      <c r="I32" s="301">
        <f>E32*H32</f>
        <v>0</v>
      </c>
      <c r="J32" s="300">
        <v>0</v>
      </c>
      <c r="K32" s="301">
        <f>E32*J32</f>
        <v>0</v>
      </c>
      <c r="O32" s="293">
        <v>2</v>
      </c>
      <c r="AA32" s="262">
        <v>1</v>
      </c>
      <c r="AB32" s="262">
        <v>7</v>
      </c>
      <c r="AC32" s="262">
        <v>7</v>
      </c>
      <c r="AZ32" s="262">
        <v>2</v>
      </c>
      <c r="BA32" s="262">
        <f>IF(AZ32=1,G32,0)</f>
        <v>0</v>
      </c>
      <c r="BB32" s="262">
        <f>IF(AZ32=2,G32,0)</f>
        <v>0</v>
      </c>
      <c r="BC32" s="262">
        <f>IF(AZ32=3,G32,0)</f>
        <v>0</v>
      </c>
      <c r="BD32" s="262">
        <f>IF(AZ32=4,G32,0)</f>
        <v>0</v>
      </c>
      <c r="BE32" s="262">
        <f>IF(AZ32=5,G32,0)</f>
        <v>0</v>
      </c>
      <c r="CA32" s="293">
        <v>1</v>
      </c>
      <c r="CB32" s="293">
        <v>7</v>
      </c>
    </row>
    <row r="33" spans="1:80" x14ac:dyDescent="0.2">
      <c r="A33" s="294">
        <v>20</v>
      </c>
      <c r="B33" s="295" t="s">
        <v>1976</v>
      </c>
      <c r="C33" s="296" t="s">
        <v>1977</v>
      </c>
      <c r="D33" s="297" t="s">
        <v>93</v>
      </c>
      <c r="E33" s="298">
        <v>6</v>
      </c>
      <c r="F33" s="298">
        <v>0</v>
      </c>
      <c r="G33" s="299">
        <f>E33*F33</f>
        <v>0</v>
      </c>
      <c r="H33" s="300">
        <v>0</v>
      </c>
      <c r="I33" s="301">
        <f>E33*H33</f>
        <v>0</v>
      </c>
      <c r="J33" s="300"/>
      <c r="K33" s="301">
        <f>E33*J33</f>
        <v>0</v>
      </c>
      <c r="O33" s="293">
        <v>2</v>
      </c>
      <c r="AA33" s="262">
        <v>12</v>
      </c>
      <c r="AB33" s="262">
        <v>0</v>
      </c>
      <c r="AC33" s="262">
        <v>20</v>
      </c>
      <c r="AZ33" s="262">
        <v>2</v>
      </c>
      <c r="BA33" s="262">
        <f>IF(AZ33=1,G33,0)</f>
        <v>0</v>
      </c>
      <c r="BB33" s="262">
        <f>IF(AZ33=2,G33,0)</f>
        <v>0</v>
      </c>
      <c r="BC33" s="262">
        <f>IF(AZ33=3,G33,0)</f>
        <v>0</v>
      </c>
      <c r="BD33" s="262">
        <f>IF(AZ33=4,G33,0)</f>
        <v>0</v>
      </c>
      <c r="BE33" s="262">
        <f>IF(AZ33=5,G33,0)</f>
        <v>0</v>
      </c>
      <c r="CA33" s="293">
        <v>12</v>
      </c>
      <c r="CB33" s="293">
        <v>0</v>
      </c>
    </row>
    <row r="34" spans="1:80" x14ac:dyDescent="0.2">
      <c r="A34" s="294">
        <v>21</v>
      </c>
      <c r="B34" s="295" t="s">
        <v>1978</v>
      </c>
      <c r="C34" s="296" t="s">
        <v>1979</v>
      </c>
      <c r="D34" s="297" t="s">
        <v>93</v>
      </c>
      <c r="E34" s="298">
        <v>8</v>
      </c>
      <c r="F34" s="298">
        <v>0</v>
      </c>
      <c r="G34" s="299">
        <f>E34*F34</f>
        <v>0</v>
      </c>
      <c r="H34" s="300">
        <v>0</v>
      </c>
      <c r="I34" s="301">
        <f>E34*H34</f>
        <v>0</v>
      </c>
      <c r="J34" s="300"/>
      <c r="K34" s="301">
        <f>E34*J34</f>
        <v>0</v>
      </c>
      <c r="O34" s="293">
        <v>2</v>
      </c>
      <c r="AA34" s="262">
        <v>12</v>
      </c>
      <c r="AB34" s="262">
        <v>0</v>
      </c>
      <c r="AC34" s="262">
        <v>21</v>
      </c>
      <c r="AZ34" s="262">
        <v>2</v>
      </c>
      <c r="BA34" s="262">
        <f>IF(AZ34=1,G34,0)</f>
        <v>0</v>
      </c>
      <c r="BB34" s="262">
        <f>IF(AZ34=2,G34,0)</f>
        <v>0</v>
      </c>
      <c r="BC34" s="262">
        <f>IF(AZ34=3,G34,0)</f>
        <v>0</v>
      </c>
      <c r="BD34" s="262">
        <f>IF(AZ34=4,G34,0)</f>
        <v>0</v>
      </c>
      <c r="BE34" s="262">
        <f>IF(AZ34=5,G34,0)</f>
        <v>0</v>
      </c>
      <c r="CA34" s="293">
        <v>12</v>
      </c>
      <c r="CB34" s="293">
        <v>0</v>
      </c>
    </row>
    <row r="35" spans="1:80" x14ac:dyDescent="0.2">
      <c r="A35" s="294">
        <v>22</v>
      </c>
      <c r="B35" s="295" t="s">
        <v>1980</v>
      </c>
      <c r="C35" s="296" t="s">
        <v>1981</v>
      </c>
      <c r="D35" s="297" t="s">
        <v>93</v>
      </c>
      <c r="E35" s="298">
        <v>6</v>
      </c>
      <c r="F35" s="298">
        <v>0</v>
      </c>
      <c r="G35" s="299">
        <f>E35*F35</f>
        <v>0</v>
      </c>
      <c r="H35" s="300">
        <v>0</v>
      </c>
      <c r="I35" s="301">
        <f>E35*H35</f>
        <v>0</v>
      </c>
      <c r="J35" s="300"/>
      <c r="K35" s="301">
        <f>E35*J35</f>
        <v>0</v>
      </c>
      <c r="O35" s="293">
        <v>2</v>
      </c>
      <c r="AA35" s="262">
        <v>12</v>
      </c>
      <c r="AB35" s="262">
        <v>0</v>
      </c>
      <c r="AC35" s="262">
        <v>22</v>
      </c>
      <c r="AZ35" s="262">
        <v>2</v>
      </c>
      <c r="BA35" s="262">
        <f>IF(AZ35=1,G35,0)</f>
        <v>0</v>
      </c>
      <c r="BB35" s="262">
        <f>IF(AZ35=2,G35,0)</f>
        <v>0</v>
      </c>
      <c r="BC35" s="262">
        <f>IF(AZ35=3,G35,0)</f>
        <v>0</v>
      </c>
      <c r="BD35" s="262">
        <f>IF(AZ35=4,G35,0)</f>
        <v>0</v>
      </c>
      <c r="BE35" s="262">
        <f>IF(AZ35=5,G35,0)</f>
        <v>0</v>
      </c>
      <c r="CA35" s="293">
        <v>12</v>
      </c>
      <c r="CB35" s="293">
        <v>0</v>
      </c>
    </row>
    <row r="36" spans="1:80" x14ac:dyDescent="0.2">
      <c r="A36" s="294">
        <v>23</v>
      </c>
      <c r="B36" s="295" t="s">
        <v>1982</v>
      </c>
      <c r="C36" s="296" t="s">
        <v>1983</v>
      </c>
      <c r="D36" s="297" t="s">
        <v>93</v>
      </c>
      <c r="E36" s="298">
        <v>2</v>
      </c>
      <c r="F36" s="298">
        <v>0</v>
      </c>
      <c r="G36" s="299">
        <f>E36*F36</f>
        <v>0</v>
      </c>
      <c r="H36" s="300">
        <v>0</v>
      </c>
      <c r="I36" s="301">
        <f>E36*H36</f>
        <v>0</v>
      </c>
      <c r="J36" s="300"/>
      <c r="K36" s="301">
        <f>E36*J36</f>
        <v>0</v>
      </c>
      <c r="O36" s="293">
        <v>2</v>
      </c>
      <c r="AA36" s="262">
        <v>12</v>
      </c>
      <c r="AB36" s="262">
        <v>0</v>
      </c>
      <c r="AC36" s="262">
        <v>23</v>
      </c>
      <c r="AZ36" s="262">
        <v>2</v>
      </c>
      <c r="BA36" s="262">
        <f>IF(AZ36=1,G36,0)</f>
        <v>0</v>
      </c>
      <c r="BB36" s="262">
        <f>IF(AZ36=2,G36,0)</f>
        <v>0</v>
      </c>
      <c r="BC36" s="262">
        <f>IF(AZ36=3,G36,0)</f>
        <v>0</v>
      </c>
      <c r="BD36" s="262">
        <f>IF(AZ36=4,G36,0)</f>
        <v>0</v>
      </c>
      <c r="BE36" s="262">
        <f>IF(AZ36=5,G36,0)</f>
        <v>0</v>
      </c>
      <c r="CA36" s="293">
        <v>12</v>
      </c>
      <c r="CB36" s="293">
        <v>0</v>
      </c>
    </row>
    <row r="37" spans="1:80" x14ac:dyDescent="0.2">
      <c r="A37" s="294">
        <v>24</v>
      </c>
      <c r="B37" s="295" t="s">
        <v>1984</v>
      </c>
      <c r="C37" s="296" t="s">
        <v>1985</v>
      </c>
      <c r="D37" s="297" t="s">
        <v>93</v>
      </c>
      <c r="E37" s="298">
        <v>4</v>
      </c>
      <c r="F37" s="298">
        <v>0</v>
      </c>
      <c r="G37" s="299">
        <f>E37*F37</f>
        <v>0</v>
      </c>
      <c r="H37" s="300">
        <v>0</v>
      </c>
      <c r="I37" s="301">
        <f>E37*H37</f>
        <v>0</v>
      </c>
      <c r="J37" s="300"/>
      <c r="K37" s="301">
        <f>E37*J37</f>
        <v>0</v>
      </c>
      <c r="O37" s="293">
        <v>2</v>
      </c>
      <c r="AA37" s="262">
        <v>12</v>
      </c>
      <c r="AB37" s="262">
        <v>0</v>
      </c>
      <c r="AC37" s="262">
        <v>24</v>
      </c>
      <c r="AZ37" s="262">
        <v>2</v>
      </c>
      <c r="BA37" s="262">
        <f>IF(AZ37=1,G37,0)</f>
        <v>0</v>
      </c>
      <c r="BB37" s="262">
        <f>IF(AZ37=2,G37,0)</f>
        <v>0</v>
      </c>
      <c r="BC37" s="262">
        <f>IF(AZ37=3,G37,0)</f>
        <v>0</v>
      </c>
      <c r="BD37" s="262">
        <f>IF(AZ37=4,G37,0)</f>
        <v>0</v>
      </c>
      <c r="BE37" s="262">
        <f>IF(AZ37=5,G37,0)</f>
        <v>0</v>
      </c>
      <c r="CA37" s="293">
        <v>12</v>
      </c>
      <c r="CB37" s="293">
        <v>0</v>
      </c>
    </row>
    <row r="38" spans="1:80" x14ac:dyDescent="0.2">
      <c r="A38" s="313"/>
      <c r="B38" s="314" t="s">
        <v>94</v>
      </c>
      <c r="C38" s="315" t="s">
        <v>1973</v>
      </c>
      <c r="D38" s="316"/>
      <c r="E38" s="317"/>
      <c r="F38" s="318"/>
      <c r="G38" s="319">
        <f>SUM(G31:G37)</f>
        <v>0</v>
      </c>
      <c r="H38" s="320"/>
      <c r="I38" s="321">
        <f>SUM(I31:I37)</f>
        <v>0</v>
      </c>
      <c r="J38" s="320"/>
      <c r="K38" s="321">
        <f>SUM(K31:K37)</f>
        <v>0</v>
      </c>
      <c r="O38" s="293">
        <v>4</v>
      </c>
      <c r="BA38" s="322">
        <f>SUM(BA31:BA37)</f>
        <v>0</v>
      </c>
      <c r="BB38" s="322">
        <f>SUM(BB31:BB37)</f>
        <v>0</v>
      </c>
      <c r="BC38" s="322">
        <f>SUM(BC31:BC37)</f>
        <v>0</v>
      </c>
      <c r="BD38" s="322">
        <f>SUM(BD31:BD37)</f>
        <v>0</v>
      </c>
      <c r="BE38" s="322">
        <f>SUM(BE31:BE37)</f>
        <v>0</v>
      </c>
    </row>
    <row r="39" spans="1:80" x14ac:dyDescent="0.2">
      <c r="A39" s="283" t="s">
        <v>90</v>
      </c>
      <c r="B39" s="284" t="s">
        <v>1986</v>
      </c>
      <c r="C39" s="285" t="s">
        <v>1987</v>
      </c>
      <c r="D39" s="286"/>
      <c r="E39" s="287"/>
      <c r="F39" s="287"/>
      <c r="G39" s="288"/>
      <c r="H39" s="289"/>
      <c r="I39" s="290"/>
      <c r="J39" s="291"/>
      <c r="K39" s="292"/>
      <c r="O39" s="293">
        <v>1</v>
      </c>
    </row>
    <row r="40" spans="1:80" ht="22.5" x14ac:dyDescent="0.2">
      <c r="A40" s="294">
        <v>25</v>
      </c>
      <c r="B40" s="295" t="s">
        <v>1989</v>
      </c>
      <c r="C40" s="296" t="s">
        <v>1990</v>
      </c>
      <c r="D40" s="297" t="s">
        <v>211</v>
      </c>
      <c r="E40" s="298">
        <v>1</v>
      </c>
      <c r="F40" s="298">
        <v>0</v>
      </c>
      <c r="G40" s="299">
        <f>E40*F40</f>
        <v>0</v>
      </c>
      <c r="H40" s="300">
        <v>0</v>
      </c>
      <c r="I40" s="301">
        <f>E40*H40</f>
        <v>0</v>
      </c>
      <c r="J40" s="300">
        <v>0</v>
      </c>
      <c r="K40" s="301">
        <f>E40*J40</f>
        <v>0</v>
      </c>
      <c r="O40" s="293">
        <v>2</v>
      </c>
      <c r="AA40" s="262">
        <v>1</v>
      </c>
      <c r="AB40" s="262">
        <v>7</v>
      </c>
      <c r="AC40" s="262">
        <v>7</v>
      </c>
      <c r="AZ40" s="262">
        <v>2</v>
      </c>
      <c r="BA40" s="262">
        <f>IF(AZ40=1,G40,0)</f>
        <v>0</v>
      </c>
      <c r="BB40" s="262">
        <f>IF(AZ40=2,G40,0)</f>
        <v>0</v>
      </c>
      <c r="BC40" s="262">
        <f>IF(AZ40=3,G40,0)</f>
        <v>0</v>
      </c>
      <c r="BD40" s="262">
        <f>IF(AZ40=4,G40,0)</f>
        <v>0</v>
      </c>
      <c r="BE40" s="262">
        <f>IF(AZ40=5,G40,0)</f>
        <v>0</v>
      </c>
      <c r="CA40" s="293">
        <v>1</v>
      </c>
      <c r="CB40" s="293">
        <v>7</v>
      </c>
    </row>
    <row r="41" spans="1:80" ht="22.5" x14ac:dyDescent="0.2">
      <c r="A41" s="294">
        <v>26</v>
      </c>
      <c r="B41" s="295" t="s">
        <v>1991</v>
      </c>
      <c r="C41" s="296" t="s">
        <v>1992</v>
      </c>
      <c r="D41" s="297" t="s">
        <v>93</v>
      </c>
      <c r="E41" s="298">
        <v>1</v>
      </c>
      <c r="F41" s="298">
        <v>0</v>
      </c>
      <c r="G41" s="299">
        <f>E41*F41</f>
        <v>0</v>
      </c>
      <c r="H41" s="300">
        <v>0</v>
      </c>
      <c r="I41" s="301">
        <f>E41*H41</f>
        <v>0</v>
      </c>
      <c r="J41" s="300"/>
      <c r="K41" s="301">
        <f>E41*J41</f>
        <v>0</v>
      </c>
      <c r="O41" s="293">
        <v>2</v>
      </c>
      <c r="AA41" s="262">
        <v>12</v>
      </c>
      <c r="AB41" s="262">
        <v>0</v>
      </c>
      <c r="AC41" s="262">
        <v>26</v>
      </c>
      <c r="AZ41" s="262">
        <v>2</v>
      </c>
      <c r="BA41" s="262">
        <f>IF(AZ41=1,G41,0)</f>
        <v>0</v>
      </c>
      <c r="BB41" s="262">
        <f>IF(AZ41=2,G41,0)</f>
        <v>0</v>
      </c>
      <c r="BC41" s="262">
        <f>IF(AZ41=3,G41,0)</f>
        <v>0</v>
      </c>
      <c r="BD41" s="262">
        <f>IF(AZ41=4,G41,0)</f>
        <v>0</v>
      </c>
      <c r="BE41" s="262">
        <f>IF(AZ41=5,G41,0)</f>
        <v>0</v>
      </c>
      <c r="CA41" s="293">
        <v>12</v>
      </c>
      <c r="CB41" s="293">
        <v>0</v>
      </c>
    </row>
    <row r="42" spans="1:80" x14ac:dyDescent="0.2">
      <c r="A42" s="313"/>
      <c r="B42" s="314" t="s">
        <v>94</v>
      </c>
      <c r="C42" s="315" t="s">
        <v>1988</v>
      </c>
      <c r="D42" s="316"/>
      <c r="E42" s="317"/>
      <c r="F42" s="318"/>
      <c r="G42" s="319">
        <f>SUM(G39:G41)</f>
        <v>0</v>
      </c>
      <c r="H42" s="320"/>
      <c r="I42" s="321">
        <f>SUM(I39:I41)</f>
        <v>0</v>
      </c>
      <c r="J42" s="320"/>
      <c r="K42" s="321">
        <f>SUM(K39:K41)</f>
        <v>0</v>
      </c>
      <c r="O42" s="293">
        <v>4</v>
      </c>
      <c r="BA42" s="322">
        <f>SUM(BA39:BA41)</f>
        <v>0</v>
      </c>
      <c r="BB42" s="322">
        <f>SUM(BB39:BB41)</f>
        <v>0</v>
      </c>
      <c r="BC42" s="322">
        <f>SUM(BC39:BC41)</f>
        <v>0</v>
      </c>
      <c r="BD42" s="322">
        <f>SUM(BD39:BD41)</f>
        <v>0</v>
      </c>
      <c r="BE42" s="322">
        <f>SUM(BE39:BE41)</f>
        <v>0</v>
      </c>
    </row>
    <row r="43" spans="1:80" x14ac:dyDescent="0.2">
      <c r="A43" s="283" t="s">
        <v>90</v>
      </c>
      <c r="B43" s="284" t="s">
        <v>1993</v>
      </c>
      <c r="C43" s="285" t="s">
        <v>1994</v>
      </c>
      <c r="D43" s="286"/>
      <c r="E43" s="287"/>
      <c r="F43" s="287"/>
      <c r="G43" s="288"/>
      <c r="H43" s="289"/>
      <c r="I43" s="290"/>
      <c r="J43" s="291"/>
      <c r="K43" s="292"/>
      <c r="O43" s="293">
        <v>1</v>
      </c>
    </row>
    <row r="44" spans="1:80" ht="22.5" x14ac:dyDescent="0.2">
      <c r="A44" s="294">
        <v>27</v>
      </c>
      <c r="B44" s="295" t="s">
        <v>1996</v>
      </c>
      <c r="C44" s="296" t="s">
        <v>1997</v>
      </c>
      <c r="D44" s="297" t="s">
        <v>211</v>
      </c>
      <c r="E44" s="298">
        <v>12</v>
      </c>
      <c r="F44" s="298">
        <v>0</v>
      </c>
      <c r="G44" s="299">
        <f>E44*F44</f>
        <v>0</v>
      </c>
      <c r="H44" s="300">
        <v>0</v>
      </c>
      <c r="I44" s="301">
        <f>E44*H44</f>
        <v>0</v>
      </c>
      <c r="J44" s="300">
        <v>0</v>
      </c>
      <c r="K44" s="301">
        <f>E44*J44</f>
        <v>0</v>
      </c>
      <c r="O44" s="293">
        <v>2</v>
      </c>
      <c r="AA44" s="262">
        <v>1</v>
      </c>
      <c r="AB44" s="262">
        <v>7</v>
      </c>
      <c r="AC44" s="262">
        <v>7</v>
      </c>
      <c r="AZ44" s="262">
        <v>2</v>
      </c>
      <c r="BA44" s="262">
        <f>IF(AZ44=1,G44,0)</f>
        <v>0</v>
      </c>
      <c r="BB44" s="262">
        <f>IF(AZ44=2,G44,0)</f>
        <v>0</v>
      </c>
      <c r="BC44" s="262">
        <f>IF(AZ44=3,G44,0)</f>
        <v>0</v>
      </c>
      <c r="BD44" s="262">
        <f>IF(AZ44=4,G44,0)</f>
        <v>0</v>
      </c>
      <c r="BE44" s="262">
        <f>IF(AZ44=5,G44,0)</f>
        <v>0</v>
      </c>
      <c r="CA44" s="293">
        <v>1</v>
      </c>
      <c r="CB44" s="293">
        <v>7</v>
      </c>
    </row>
    <row r="45" spans="1:80" ht="22.5" x14ac:dyDescent="0.2">
      <c r="A45" s="294">
        <v>28</v>
      </c>
      <c r="B45" s="295" t="s">
        <v>1998</v>
      </c>
      <c r="C45" s="296" t="s">
        <v>1999</v>
      </c>
      <c r="D45" s="297" t="s">
        <v>93</v>
      </c>
      <c r="E45" s="298">
        <v>2</v>
      </c>
      <c r="F45" s="298">
        <v>0</v>
      </c>
      <c r="G45" s="299">
        <f>E45*F45</f>
        <v>0</v>
      </c>
      <c r="H45" s="300">
        <v>0</v>
      </c>
      <c r="I45" s="301">
        <f>E45*H45</f>
        <v>0</v>
      </c>
      <c r="J45" s="300"/>
      <c r="K45" s="301">
        <f>E45*J45</f>
        <v>0</v>
      </c>
      <c r="O45" s="293">
        <v>2</v>
      </c>
      <c r="AA45" s="262">
        <v>12</v>
      </c>
      <c r="AB45" s="262">
        <v>0</v>
      </c>
      <c r="AC45" s="262">
        <v>28</v>
      </c>
      <c r="AZ45" s="262">
        <v>2</v>
      </c>
      <c r="BA45" s="262">
        <f>IF(AZ45=1,G45,0)</f>
        <v>0</v>
      </c>
      <c r="BB45" s="262">
        <f>IF(AZ45=2,G45,0)</f>
        <v>0</v>
      </c>
      <c r="BC45" s="262">
        <f>IF(AZ45=3,G45,0)</f>
        <v>0</v>
      </c>
      <c r="BD45" s="262">
        <f>IF(AZ45=4,G45,0)</f>
        <v>0</v>
      </c>
      <c r="BE45" s="262">
        <f>IF(AZ45=5,G45,0)</f>
        <v>0</v>
      </c>
      <c r="CA45" s="293">
        <v>12</v>
      </c>
      <c r="CB45" s="293">
        <v>0</v>
      </c>
    </row>
    <row r="46" spans="1:80" ht="22.5" x14ac:dyDescent="0.2">
      <c r="A46" s="294">
        <v>29</v>
      </c>
      <c r="B46" s="295" t="s">
        <v>2000</v>
      </c>
      <c r="C46" s="296" t="s">
        <v>2001</v>
      </c>
      <c r="D46" s="297" t="s">
        <v>93</v>
      </c>
      <c r="E46" s="298">
        <v>1</v>
      </c>
      <c r="F46" s="298">
        <v>0</v>
      </c>
      <c r="G46" s="299">
        <f>E46*F46</f>
        <v>0</v>
      </c>
      <c r="H46" s="300">
        <v>0</v>
      </c>
      <c r="I46" s="301">
        <f>E46*H46</f>
        <v>0</v>
      </c>
      <c r="J46" s="300"/>
      <c r="K46" s="301">
        <f>E46*J46</f>
        <v>0</v>
      </c>
      <c r="O46" s="293">
        <v>2</v>
      </c>
      <c r="AA46" s="262">
        <v>12</v>
      </c>
      <c r="AB46" s="262">
        <v>0</v>
      </c>
      <c r="AC46" s="262">
        <v>29</v>
      </c>
      <c r="AZ46" s="262">
        <v>2</v>
      </c>
      <c r="BA46" s="262">
        <f>IF(AZ46=1,G46,0)</f>
        <v>0</v>
      </c>
      <c r="BB46" s="262">
        <f>IF(AZ46=2,G46,0)</f>
        <v>0</v>
      </c>
      <c r="BC46" s="262">
        <f>IF(AZ46=3,G46,0)</f>
        <v>0</v>
      </c>
      <c r="BD46" s="262">
        <f>IF(AZ46=4,G46,0)</f>
        <v>0</v>
      </c>
      <c r="BE46" s="262">
        <f>IF(AZ46=5,G46,0)</f>
        <v>0</v>
      </c>
      <c r="CA46" s="293">
        <v>12</v>
      </c>
      <c r="CB46" s="293">
        <v>0</v>
      </c>
    </row>
    <row r="47" spans="1:80" ht="22.5" x14ac:dyDescent="0.2">
      <c r="A47" s="294">
        <v>30</v>
      </c>
      <c r="B47" s="295" t="s">
        <v>2002</v>
      </c>
      <c r="C47" s="296" t="s">
        <v>2003</v>
      </c>
      <c r="D47" s="297" t="s">
        <v>93</v>
      </c>
      <c r="E47" s="298">
        <v>1</v>
      </c>
      <c r="F47" s="298">
        <v>0</v>
      </c>
      <c r="G47" s="299">
        <f>E47*F47</f>
        <v>0</v>
      </c>
      <c r="H47" s="300">
        <v>0</v>
      </c>
      <c r="I47" s="301">
        <f>E47*H47</f>
        <v>0</v>
      </c>
      <c r="J47" s="300"/>
      <c r="K47" s="301">
        <f>E47*J47</f>
        <v>0</v>
      </c>
      <c r="O47" s="293">
        <v>2</v>
      </c>
      <c r="AA47" s="262">
        <v>12</v>
      </c>
      <c r="AB47" s="262">
        <v>0</v>
      </c>
      <c r="AC47" s="262">
        <v>30</v>
      </c>
      <c r="AZ47" s="262">
        <v>2</v>
      </c>
      <c r="BA47" s="262">
        <f>IF(AZ47=1,G47,0)</f>
        <v>0</v>
      </c>
      <c r="BB47" s="262">
        <f>IF(AZ47=2,G47,0)</f>
        <v>0</v>
      </c>
      <c r="BC47" s="262">
        <f>IF(AZ47=3,G47,0)</f>
        <v>0</v>
      </c>
      <c r="BD47" s="262">
        <f>IF(AZ47=4,G47,0)</f>
        <v>0</v>
      </c>
      <c r="BE47" s="262">
        <f>IF(AZ47=5,G47,0)</f>
        <v>0</v>
      </c>
      <c r="CA47" s="293">
        <v>12</v>
      </c>
      <c r="CB47" s="293">
        <v>0</v>
      </c>
    </row>
    <row r="48" spans="1:80" ht="22.5" x14ac:dyDescent="0.2">
      <c r="A48" s="294">
        <v>31</v>
      </c>
      <c r="B48" s="295" t="s">
        <v>2004</v>
      </c>
      <c r="C48" s="296" t="s">
        <v>2005</v>
      </c>
      <c r="D48" s="297" t="s">
        <v>93</v>
      </c>
      <c r="E48" s="298">
        <v>3</v>
      </c>
      <c r="F48" s="298">
        <v>0</v>
      </c>
      <c r="G48" s="299">
        <f>E48*F48</f>
        <v>0</v>
      </c>
      <c r="H48" s="300">
        <v>0</v>
      </c>
      <c r="I48" s="301">
        <f>E48*H48</f>
        <v>0</v>
      </c>
      <c r="J48" s="300"/>
      <c r="K48" s="301">
        <f>E48*J48</f>
        <v>0</v>
      </c>
      <c r="O48" s="293">
        <v>2</v>
      </c>
      <c r="AA48" s="262">
        <v>12</v>
      </c>
      <c r="AB48" s="262">
        <v>0</v>
      </c>
      <c r="AC48" s="262">
        <v>31</v>
      </c>
      <c r="AZ48" s="262">
        <v>2</v>
      </c>
      <c r="BA48" s="262">
        <f>IF(AZ48=1,G48,0)</f>
        <v>0</v>
      </c>
      <c r="BB48" s="262">
        <f>IF(AZ48=2,G48,0)</f>
        <v>0</v>
      </c>
      <c r="BC48" s="262">
        <f>IF(AZ48=3,G48,0)</f>
        <v>0</v>
      </c>
      <c r="BD48" s="262">
        <f>IF(AZ48=4,G48,0)</f>
        <v>0</v>
      </c>
      <c r="BE48" s="262">
        <f>IF(AZ48=5,G48,0)</f>
        <v>0</v>
      </c>
      <c r="CA48" s="293">
        <v>12</v>
      </c>
      <c r="CB48" s="293">
        <v>0</v>
      </c>
    </row>
    <row r="49" spans="1:80" ht="22.5" x14ac:dyDescent="0.2">
      <c r="A49" s="294">
        <v>32</v>
      </c>
      <c r="B49" s="295" t="s">
        <v>2006</v>
      </c>
      <c r="C49" s="296" t="s">
        <v>2007</v>
      </c>
      <c r="D49" s="297" t="s">
        <v>93</v>
      </c>
      <c r="E49" s="298">
        <v>4</v>
      </c>
      <c r="F49" s="298">
        <v>0</v>
      </c>
      <c r="G49" s="299">
        <f>E49*F49</f>
        <v>0</v>
      </c>
      <c r="H49" s="300">
        <v>0</v>
      </c>
      <c r="I49" s="301">
        <f>E49*H49</f>
        <v>0</v>
      </c>
      <c r="J49" s="300"/>
      <c r="K49" s="301">
        <f>E49*J49</f>
        <v>0</v>
      </c>
      <c r="O49" s="293">
        <v>2</v>
      </c>
      <c r="AA49" s="262">
        <v>12</v>
      </c>
      <c r="AB49" s="262">
        <v>0</v>
      </c>
      <c r="AC49" s="262">
        <v>32</v>
      </c>
      <c r="AZ49" s="262">
        <v>2</v>
      </c>
      <c r="BA49" s="262">
        <f>IF(AZ49=1,G49,0)</f>
        <v>0</v>
      </c>
      <c r="BB49" s="262">
        <f>IF(AZ49=2,G49,0)</f>
        <v>0</v>
      </c>
      <c r="BC49" s="262">
        <f>IF(AZ49=3,G49,0)</f>
        <v>0</v>
      </c>
      <c r="BD49" s="262">
        <f>IF(AZ49=4,G49,0)</f>
        <v>0</v>
      </c>
      <c r="BE49" s="262">
        <f>IF(AZ49=5,G49,0)</f>
        <v>0</v>
      </c>
      <c r="CA49" s="293">
        <v>12</v>
      </c>
      <c r="CB49" s="293">
        <v>0</v>
      </c>
    </row>
    <row r="50" spans="1:80" ht="22.5" x14ac:dyDescent="0.2">
      <c r="A50" s="294">
        <v>33</v>
      </c>
      <c r="B50" s="295" t="s">
        <v>2008</v>
      </c>
      <c r="C50" s="296" t="s">
        <v>2009</v>
      </c>
      <c r="D50" s="297" t="s">
        <v>93</v>
      </c>
      <c r="E50" s="298">
        <v>1</v>
      </c>
      <c r="F50" s="298">
        <v>0</v>
      </c>
      <c r="G50" s="299">
        <f>E50*F50</f>
        <v>0</v>
      </c>
      <c r="H50" s="300">
        <v>0</v>
      </c>
      <c r="I50" s="301">
        <f>E50*H50</f>
        <v>0</v>
      </c>
      <c r="J50" s="300"/>
      <c r="K50" s="301">
        <f>E50*J50</f>
        <v>0</v>
      </c>
      <c r="O50" s="293">
        <v>2</v>
      </c>
      <c r="AA50" s="262">
        <v>12</v>
      </c>
      <c r="AB50" s="262">
        <v>0</v>
      </c>
      <c r="AC50" s="262">
        <v>33</v>
      </c>
      <c r="AZ50" s="262">
        <v>2</v>
      </c>
      <c r="BA50" s="262">
        <f>IF(AZ50=1,G50,0)</f>
        <v>0</v>
      </c>
      <c r="BB50" s="262">
        <f>IF(AZ50=2,G50,0)</f>
        <v>0</v>
      </c>
      <c r="BC50" s="262">
        <f>IF(AZ50=3,G50,0)</f>
        <v>0</v>
      </c>
      <c r="BD50" s="262">
        <f>IF(AZ50=4,G50,0)</f>
        <v>0</v>
      </c>
      <c r="BE50" s="262">
        <f>IF(AZ50=5,G50,0)</f>
        <v>0</v>
      </c>
      <c r="CA50" s="293">
        <v>12</v>
      </c>
      <c r="CB50" s="293">
        <v>0</v>
      </c>
    </row>
    <row r="51" spans="1:80" x14ac:dyDescent="0.2">
      <c r="A51" s="313"/>
      <c r="B51" s="314" t="s">
        <v>94</v>
      </c>
      <c r="C51" s="315" t="s">
        <v>1995</v>
      </c>
      <c r="D51" s="316"/>
      <c r="E51" s="317"/>
      <c r="F51" s="318"/>
      <c r="G51" s="319">
        <f>SUM(G43:G50)</f>
        <v>0</v>
      </c>
      <c r="H51" s="320"/>
      <c r="I51" s="321">
        <f>SUM(I43:I50)</f>
        <v>0</v>
      </c>
      <c r="J51" s="320"/>
      <c r="K51" s="321">
        <f>SUM(K43:K50)</f>
        <v>0</v>
      </c>
      <c r="O51" s="293">
        <v>4</v>
      </c>
      <c r="BA51" s="322">
        <f>SUM(BA43:BA50)</f>
        <v>0</v>
      </c>
      <c r="BB51" s="322">
        <f>SUM(BB43:BB50)</f>
        <v>0</v>
      </c>
      <c r="BC51" s="322">
        <f>SUM(BC43:BC50)</f>
        <v>0</v>
      </c>
      <c r="BD51" s="322">
        <f>SUM(BD43:BD50)</f>
        <v>0</v>
      </c>
      <c r="BE51" s="322">
        <f>SUM(BE43:BE50)</f>
        <v>0</v>
      </c>
    </row>
    <row r="52" spans="1:80" x14ac:dyDescent="0.2">
      <c r="A52" s="283" t="s">
        <v>90</v>
      </c>
      <c r="B52" s="284" t="s">
        <v>2010</v>
      </c>
      <c r="C52" s="285" t="s">
        <v>2011</v>
      </c>
      <c r="D52" s="286"/>
      <c r="E52" s="287"/>
      <c r="F52" s="287"/>
      <c r="G52" s="288"/>
      <c r="H52" s="289"/>
      <c r="I52" s="290"/>
      <c r="J52" s="291"/>
      <c r="K52" s="292"/>
      <c r="O52" s="293">
        <v>1</v>
      </c>
    </row>
    <row r="53" spans="1:80" x14ac:dyDescent="0.2">
      <c r="A53" s="294">
        <v>34</v>
      </c>
      <c r="B53" s="295" t="s">
        <v>2013</v>
      </c>
      <c r="C53" s="296" t="s">
        <v>2014</v>
      </c>
      <c r="D53" s="297" t="s">
        <v>211</v>
      </c>
      <c r="E53" s="298">
        <v>6</v>
      </c>
      <c r="F53" s="298">
        <v>0</v>
      </c>
      <c r="G53" s="299">
        <f>E53*F53</f>
        <v>0</v>
      </c>
      <c r="H53" s="300">
        <v>0</v>
      </c>
      <c r="I53" s="301">
        <f>E53*H53</f>
        <v>0</v>
      </c>
      <c r="J53" s="300">
        <v>0</v>
      </c>
      <c r="K53" s="301">
        <f>E53*J53</f>
        <v>0</v>
      </c>
      <c r="O53" s="293">
        <v>2</v>
      </c>
      <c r="AA53" s="262">
        <v>1</v>
      </c>
      <c r="AB53" s="262">
        <v>7</v>
      </c>
      <c r="AC53" s="262">
        <v>7</v>
      </c>
      <c r="AZ53" s="262">
        <v>2</v>
      </c>
      <c r="BA53" s="262">
        <f>IF(AZ53=1,G53,0)</f>
        <v>0</v>
      </c>
      <c r="BB53" s="262">
        <f>IF(AZ53=2,G53,0)</f>
        <v>0</v>
      </c>
      <c r="BC53" s="262">
        <f>IF(AZ53=3,G53,0)</f>
        <v>0</v>
      </c>
      <c r="BD53" s="262">
        <f>IF(AZ53=4,G53,0)</f>
        <v>0</v>
      </c>
      <c r="BE53" s="262">
        <f>IF(AZ53=5,G53,0)</f>
        <v>0</v>
      </c>
      <c r="CA53" s="293">
        <v>1</v>
      </c>
      <c r="CB53" s="293">
        <v>7</v>
      </c>
    </row>
    <row r="54" spans="1:80" x14ac:dyDescent="0.2">
      <c r="A54" s="294">
        <v>35</v>
      </c>
      <c r="B54" s="295" t="s">
        <v>2015</v>
      </c>
      <c r="C54" s="296" t="s">
        <v>2016</v>
      </c>
      <c r="D54" s="297" t="s">
        <v>93</v>
      </c>
      <c r="E54" s="298">
        <v>1</v>
      </c>
      <c r="F54" s="298">
        <v>0</v>
      </c>
      <c r="G54" s="299">
        <f>E54*F54</f>
        <v>0</v>
      </c>
      <c r="H54" s="300">
        <v>0</v>
      </c>
      <c r="I54" s="301">
        <f>E54*H54</f>
        <v>0</v>
      </c>
      <c r="J54" s="300"/>
      <c r="K54" s="301">
        <f>E54*J54</f>
        <v>0</v>
      </c>
      <c r="O54" s="293">
        <v>2</v>
      </c>
      <c r="AA54" s="262">
        <v>12</v>
      </c>
      <c r="AB54" s="262">
        <v>0</v>
      </c>
      <c r="AC54" s="262">
        <v>35</v>
      </c>
      <c r="AZ54" s="262">
        <v>2</v>
      </c>
      <c r="BA54" s="262">
        <f>IF(AZ54=1,G54,0)</f>
        <v>0</v>
      </c>
      <c r="BB54" s="262">
        <f>IF(AZ54=2,G54,0)</f>
        <v>0</v>
      </c>
      <c r="BC54" s="262">
        <f>IF(AZ54=3,G54,0)</f>
        <v>0</v>
      </c>
      <c r="BD54" s="262">
        <f>IF(AZ54=4,G54,0)</f>
        <v>0</v>
      </c>
      <c r="BE54" s="262">
        <f>IF(AZ54=5,G54,0)</f>
        <v>0</v>
      </c>
      <c r="CA54" s="293">
        <v>12</v>
      </c>
      <c r="CB54" s="293">
        <v>0</v>
      </c>
    </row>
    <row r="55" spans="1:80" x14ac:dyDescent="0.2">
      <c r="A55" s="294">
        <v>36</v>
      </c>
      <c r="B55" s="295" t="s">
        <v>2017</v>
      </c>
      <c r="C55" s="296" t="s">
        <v>2018</v>
      </c>
      <c r="D55" s="297" t="s">
        <v>93</v>
      </c>
      <c r="E55" s="298">
        <v>2</v>
      </c>
      <c r="F55" s="298">
        <v>0</v>
      </c>
      <c r="G55" s="299">
        <f>E55*F55</f>
        <v>0</v>
      </c>
      <c r="H55" s="300">
        <v>0</v>
      </c>
      <c r="I55" s="301">
        <f>E55*H55</f>
        <v>0</v>
      </c>
      <c r="J55" s="300"/>
      <c r="K55" s="301">
        <f>E55*J55</f>
        <v>0</v>
      </c>
      <c r="O55" s="293">
        <v>2</v>
      </c>
      <c r="AA55" s="262">
        <v>12</v>
      </c>
      <c r="AB55" s="262">
        <v>0</v>
      </c>
      <c r="AC55" s="262">
        <v>36</v>
      </c>
      <c r="AZ55" s="262">
        <v>2</v>
      </c>
      <c r="BA55" s="262">
        <f>IF(AZ55=1,G55,0)</f>
        <v>0</v>
      </c>
      <c r="BB55" s="262">
        <f>IF(AZ55=2,G55,0)</f>
        <v>0</v>
      </c>
      <c r="BC55" s="262">
        <f>IF(AZ55=3,G55,0)</f>
        <v>0</v>
      </c>
      <c r="BD55" s="262">
        <f>IF(AZ55=4,G55,0)</f>
        <v>0</v>
      </c>
      <c r="BE55" s="262">
        <f>IF(AZ55=5,G55,0)</f>
        <v>0</v>
      </c>
      <c r="CA55" s="293">
        <v>12</v>
      </c>
      <c r="CB55" s="293">
        <v>0</v>
      </c>
    </row>
    <row r="56" spans="1:80" x14ac:dyDescent="0.2">
      <c r="A56" s="294">
        <v>37</v>
      </c>
      <c r="B56" s="295" t="s">
        <v>2019</v>
      </c>
      <c r="C56" s="296" t="s">
        <v>2020</v>
      </c>
      <c r="D56" s="297" t="s">
        <v>93</v>
      </c>
      <c r="E56" s="298">
        <v>2</v>
      </c>
      <c r="F56" s="298">
        <v>0</v>
      </c>
      <c r="G56" s="299">
        <f>E56*F56</f>
        <v>0</v>
      </c>
      <c r="H56" s="300">
        <v>0</v>
      </c>
      <c r="I56" s="301">
        <f>E56*H56</f>
        <v>0</v>
      </c>
      <c r="J56" s="300"/>
      <c r="K56" s="301">
        <f>E56*J56</f>
        <v>0</v>
      </c>
      <c r="O56" s="293">
        <v>2</v>
      </c>
      <c r="AA56" s="262">
        <v>12</v>
      </c>
      <c r="AB56" s="262">
        <v>0</v>
      </c>
      <c r="AC56" s="262">
        <v>37</v>
      </c>
      <c r="AZ56" s="262">
        <v>2</v>
      </c>
      <c r="BA56" s="262">
        <f>IF(AZ56=1,G56,0)</f>
        <v>0</v>
      </c>
      <c r="BB56" s="262">
        <f>IF(AZ56=2,G56,0)</f>
        <v>0</v>
      </c>
      <c r="BC56" s="262">
        <f>IF(AZ56=3,G56,0)</f>
        <v>0</v>
      </c>
      <c r="BD56" s="262">
        <f>IF(AZ56=4,G56,0)</f>
        <v>0</v>
      </c>
      <c r="BE56" s="262">
        <f>IF(AZ56=5,G56,0)</f>
        <v>0</v>
      </c>
      <c r="CA56" s="293">
        <v>12</v>
      </c>
      <c r="CB56" s="293">
        <v>0</v>
      </c>
    </row>
    <row r="57" spans="1:80" x14ac:dyDescent="0.2">
      <c r="A57" s="294">
        <v>38</v>
      </c>
      <c r="B57" s="295" t="s">
        <v>2021</v>
      </c>
      <c r="C57" s="296" t="s">
        <v>2022</v>
      </c>
      <c r="D57" s="297" t="s">
        <v>93</v>
      </c>
      <c r="E57" s="298">
        <v>1</v>
      </c>
      <c r="F57" s="298">
        <v>0</v>
      </c>
      <c r="G57" s="299">
        <f>E57*F57</f>
        <v>0</v>
      </c>
      <c r="H57" s="300">
        <v>0</v>
      </c>
      <c r="I57" s="301">
        <f>E57*H57</f>
        <v>0</v>
      </c>
      <c r="J57" s="300"/>
      <c r="K57" s="301">
        <f>E57*J57</f>
        <v>0</v>
      </c>
      <c r="O57" s="293">
        <v>2</v>
      </c>
      <c r="AA57" s="262">
        <v>12</v>
      </c>
      <c r="AB57" s="262">
        <v>0</v>
      </c>
      <c r="AC57" s="262">
        <v>38</v>
      </c>
      <c r="AZ57" s="262">
        <v>2</v>
      </c>
      <c r="BA57" s="262">
        <f>IF(AZ57=1,G57,0)</f>
        <v>0</v>
      </c>
      <c r="BB57" s="262">
        <f>IF(AZ57=2,G57,0)</f>
        <v>0</v>
      </c>
      <c r="BC57" s="262">
        <f>IF(AZ57=3,G57,0)</f>
        <v>0</v>
      </c>
      <c r="BD57" s="262">
        <f>IF(AZ57=4,G57,0)</f>
        <v>0</v>
      </c>
      <c r="BE57" s="262">
        <f>IF(AZ57=5,G57,0)</f>
        <v>0</v>
      </c>
      <c r="CA57" s="293">
        <v>12</v>
      </c>
      <c r="CB57" s="293">
        <v>0</v>
      </c>
    </row>
    <row r="58" spans="1:80" x14ac:dyDescent="0.2">
      <c r="A58" s="313"/>
      <c r="B58" s="314" t="s">
        <v>94</v>
      </c>
      <c r="C58" s="315" t="s">
        <v>2012</v>
      </c>
      <c r="D58" s="316"/>
      <c r="E58" s="317"/>
      <c r="F58" s="318"/>
      <c r="G58" s="319">
        <f>SUM(G52:G57)</f>
        <v>0</v>
      </c>
      <c r="H58" s="320"/>
      <c r="I58" s="321">
        <f>SUM(I52:I57)</f>
        <v>0</v>
      </c>
      <c r="J58" s="320"/>
      <c r="K58" s="321">
        <f>SUM(K52:K57)</f>
        <v>0</v>
      </c>
      <c r="O58" s="293">
        <v>4</v>
      </c>
      <c r="BA58" s="322">
        <f>SUM(BA52:BA57)</f>
        <v>0</v>
      </c>
      <c r="BB58" s="322">
        <f>SUM(BB52:BB57)</f>
        <v>0</v>
      </c>
      <c r="BC58" s="322">
        <f>SUM(BC52:BC57)</f>
        <v>0</v>
      </c>
      <c r="BD58" s="322">
        <f>SUM(BD52:BD57)</f>
        <v>0</v>
      </c>
      <c r="BE58" s="322">
        <f>SUM(BE52:BE57)</f>
        <v>0</v>
      </c>
    </row>
    <row r="59" spans="1:80" x14ac:dyDescent="0.2">
      <c r="E59" s="262"/>
    </row>
    <row r="60" spans="1:80" x14ac:dyDescent="0.2">
      <c r="E60" s="262"/>
    </row>
    <row r="61" spans="1:80" x14ac:dyDescent="0.2">
      <c r="E61" s="262"/>
    </row>
    <row r="62" spans="1:80" x14ac:dyDescent="0.2">
      <c r="E62" s="262"/>
    </row>
    <row r="63" spans="1:80" x14ac:dyDescent="0.2">
      <c r="E63" s="262"/>
    </row>
    <row r="64" spans="1:80" x14ac:dyDescent="0.2">
      <c r="E64" s="262"/>
    </row>
    <row r="65" spans="5:5" x14ac:dyDescent="0.2">
      <c r="E65" s="262"/>
    </row>
    <row r="66" spans="5:5" x14ac:dyDescent="0.2">
      <c r="E66" s="262"/>
    </row>
    <row r="67" spans="5:5" x14ac:dyDescent="0.2">
      <c r="E67" s="262"/>
    </row>
    <row r="68" spans="5:5" x14ac:dyDescent="0.2">
      <c r="E68" s="262"/>
    </row>
    <row r="69" spans="5:5" x14ac:dyDescent="0.2">
      <c r="E69" s="262"/>
    </row>
    <row r="70" spans="5:5" x14ac:dyDescent="0.2">
      <c r="E70" s="262"/>
    </row>
    <row r="71" spans="5:5" x14ac:dyDescent="0.2">
      <c r="E71" s="262"/>
    </row>
    <row r="72" spans="5:5" x14ac:dyDescent="0.2">
      <c r="E72" s="262"/>
    </row>
    <row r="73" spans="5:5" x14ac:dyDescent="0.2">
      <c r="E73" s="262"/>
    </row>
    <row r="74" spans="5:5" x14ac:dyDescent="0.2">
      <c r="E74" s="262"/>
    </row>
    <row r="75" spans="5:5" x14ac:dyDescent="0.2">
      <c r="E75" s="262"/>
    </row>
    <row r="76" spans="5:5" x14ac:dyDescent="0.2">
      <c r="E76" s="262"/>
    </row>
    <row r="77" spans="5:5" x14ac:dyDescent="0.2">
      <c r="E77" s="262"/>
    </row>
    <row r="78" spans="5:5" x14ac:dyDescent="0.2">
      <c r="E78" s="262"/>
    </row>
    <row r="79" spans="5:5" x14ac:dyDescent="0.2">
      <c r="E79" s="262"/>
    </row>
    <row r="80" spans="5:5" x14ac:dyDescent="0.2">
      <c r="E80" s="262"/>
    </row>
    <row r="81" spans="1:7" x14ac:dyDescent="0.2">
      <c r="E81" s="262"/>
    </row>
    <row r="82" spans="1:7" x14ac:dyDescent="0.2">
      <c r="A82" s="312"/>
      <c r="B82" s="312"/>
      <c r="C82" s="312"/>
      <c r="D82" s="312"/>
      <c r="E82" s="312"/>
      <c r="F82" s="312"/>
      <c r="G82" s="312"/>
    </row>
    <row r="83" spans="1:7" x14ac:dyDescent="0.2">
      <c r="A83" s="312"/>
      <c r="B83" s="312"/>
      <c r="C83" s="312"/>
      <c r="D83" s="312"/>
      <c r="E83" s="312"/>
      <c r="F83" s="312"/>
      <c r="G83" s="312"/>
    </row>
    <row r="84" spans="1:7" x14ac:dyDescent="0.2">
      <c r="A84" s="312"/>
      <c r="B84" s="312"/>
      <c r="C84" s="312"/>
      <c r="D84" s="312"/>
      <c r="E84" s="312"/>
      <c r="F84" s="312"/>
      <c r="G84" s="312"/>
    </row>
    <row r="85" spans="1:7" x14ac:dyDescent="0.2">
      <c r="A85" s="312"/>
      <c r="B85" s="312"/>
      <c r="C85" s="312"/>
      <c r="D85" s="312"/>
      <c r="E85" s="312"/>
      <c r="F85" s="312"/>
      <c r="G85" s="312"/>
    </row>
    <row r="86" spans="1:7" x14ac:dyDescent="0.2">
      <c r="E86" s="262"/>
    </row>
    <row r="87" spans="1:7" x14ac:dyDescent="0.2">
      <c r="E87" s="262"/>
    </row>
    <row r="88" spans="1:7" x14ac:dyDescent="0.2">
      <c r="E88" s="262"/>
    </row>
    <row r="89" spans="1:7" x14ac:dyDescent="0.2">
      <c r="E89" s="262"/>
    </row>
    <row r="90" spans="1:7" x14ac:dyDescent="0.2">
      <c r="E90" s="262"/>
    </row>
    <row r="91" spans="1:7" x14ac:dyDescent="0.2">
      <c r="E91" s="262"/>
    </row>
    <row r="92" spans="1:7" x14ac:dyDescent="0.2">
      <c r="E92" s="262"/>
    </row>
    <row r="93" spans="1:7" x14ac:dyDescent="0.2">
      <c r="E93" s="262"/>
    </row>
    <row r="94" spans="1:7" x14ac:dyDescent="0.2">
      <c r="E94" s="262"/>
    </row>
    <row r="95" spans="1:7" x14ac:dyDescent="0.2">
      <c r="E95" s="262"/>
    </row>
    <row r="96" spans="1:7" x14ac:dyDescent="0.2">
      <c r="E96" s="262"/>
    </row>
    <row r="97" spans="5:5" x14ac:dyDescent="0.2">
      <c r="E97" s="262"/>
    </row>
    <row r="98" spans="5:5" x14ac:dyDescent="0.2">
      <c r="E98" s="262"/>
    </row>
    <row r="99" spans="5:5" x14ac:dyDescent="0.2">
      <c r="E99" s="262"/>
    </row>
    <row r="100" spans="5:5" x14ac:dyDescent="0.2">
      <c r="E100" s="262"/>
    </row>
    <row r="101" spans="5:5" x14ac:dyDescent="0.2">
      <c r="E101" s="262"/>
    </row>
    <row r="102" spans="5:5" x14ac:dyDescent="0.2">
      <c r="E102" s="262"/>
    </row>
    <row r="103" spans="5:5" x14ac:dyDescent="0.2">
      <c r="E103" s="262"/>
    </row>
    <row r="104" spans="5:5" x14ac:dyDescent="0.2">
      <c r="E104" s="262"/>
    </row>
    <row r="105" spans="5:5" x14ac:dyDescent="0.2">
      <c r="E105" s="262"/>
    </row>
    <row r="106" spans="5:5" x14ac:dyDescent="0.2">
      <c r="E106" s="262"/>
    </row>
    <row r="107" spans="5:5" x14ac:dyDescent="0.2">
      <c r="E107" s="262"/>
    </row>
    <row r="108" spans="5:5" x14ac:dyDescent="0.2">
      <c r="E108" s="262"/>
    </row>
    <row r="109" spans="5:5" x14ac:dyDescent="0.2">
      <c r="E109" s="262"/>
    </row>
    <row r="110" spans="5:5" x14ac:dyDescent="0.2">
      <c r="E110" s="262"/>
    </row>
    <row r="111" spans="5:5" x14ac:dyDescent="0.2">
      <c r="E111" s="262"/>
    </row>
    <row r="112" spans="5:5" x14ac:dyDescent="0.2">
      <c r="E112" s="262"/>
    </row>
    <row r="113" spans="1:7" x14ac:dyDescent="0.2">
      <c r="E113" s="262"/>
    </row>
    <row r="114" spans="1:7" x14ac:dyDescent="0.2">
      <c r="E114" s="262"/>
    </row>
    <row r="115" spans="1:7" x14ac:dyDescent="0.2">
      <c r="E115" s="262"/>
    </row>
    <row r="116" spans="1:7" x14ac:dyDescent="0.2">
      <c r="E116" s="262"/>
    </row>
    <row r="117" spans="1:7" x14ac:dyDescent="0.2">
      <c r="A117" s="323"/>
      <c r="B117" s="323"/>
    </row>
    <row r="118" spans="1:7" x14ac:dyDescent="0.2">
      <c r="A118" s="312"/>
      <c r="B118" s="312"/>
      <c r="C118" s="324"/>
      <c r="D118" s="324"/>
      <c r="E118" s="325"/>
      <c r="F118" s="324"/>
      <c r="G118" s="326"/>
    </row>
    <row r="119" spans="1:7" x14ac:dyDescent="0.2">
      <c r="A119" s="327"/>
      <c r="B119" s="327"/>
      <c r="C119" s="312"/>
      <c r="D119" s="312"/>
      <c r="E119" s="328"/>
      <c r="F119" s="312"/>
      <c r="G119" s="312"/>
    </row>
    <row r="120" spans="1:7" x14ac:dyDescent="0.2">
      <c r="A120" s="312"/>
      <c r="B120" s="312"/>
      <c r="C120" s="312"/>
      <c r="D120" s="312"/>
      <c r="E120" s="328"/>
      <c r="F120" s="312"/>
      <c r="G120" s="312"/>
    </row>
    <row r="121" spans="1:7" x14ac:dyDescent="0.2">
      <c r="A121" s="312"/>
      <c r="B121" s="312"/>
      <c r="C121" s="312"/>
      <c r="D121" s="312"/>
      <c r="E121" s="328"/>
      <c r="F121" s="312"/>
      <c r="G121" s="312"/>
    </row>
    <row r="122" spans="1:7" x14ac:dyDescent="0.2">
      <c r="A122" s="312"/>
      <c r="B122" s="312"/>
      <c r="C122" s="312"/>
      <c r="D122" s="312"/>
      <c r="E122" s="328"/>
      <c r="F122" s="312"/>
      <c r="G122" s="312"/>
    </row>
    <row r="123" spans="1:7" x14ac:dyDescent="0.2">
      <c r="A123" s="312"/>
      <c r="B123" s="312"/>
      <c r="C123" s="312"/>
      <c r="D123" s="312"/>
      <c r="E123" s="328"/>
      <c r="F123" s="312"/>
      <c r="G123" s="312"/>
    </row>
    <row r="124" spans="1:7" x14ac:dyDescent="0.2">
      <c r="A124" s="312"/>
      <c r="B124" s="312"/>
      <c r="C124" s="312"/>
      <c r="D124" s="312"/>
      <c r="E124" s="328"/>
      <c r="F124" s="312"/>
      <c r="G124" s="312"/>
    </row>
    <row r="125" spans="1:7" x14ac:dyDescent="0.2">
      <c r="A125" s="312"/>
      <c r="B125" s="312"/>
      <c r="C125" s="312"/>
      <c r="D125" s="312"/>
      <c r="E125" s="328"/>
      <c r="F125" s="312"/>
      <c r="G125" s="312"/>
    </row>
    <row r="126" spans="1:7" x14ac:dyDescent="0.2">
      <c r="A126" s="312"/>
      <c r="B126" s="312"/>
      <c r="C126" s="312"/>
      <c r="D126" s="312"/>
      <c r="E126" s="328"/>
      <c r="F126" s="312"/>
      <c r="G126" s="312"/>
    </row>
    <row r="127" spans="1:7" x14ac:dyDescent="0.2">
      <c r="A127" s="312"/>
      <c r="B127" s="312"/>
      <c r="C127" s="312"/>
      <c r="D127" s="312"/>
      <c r="E127" s="328"/>
      <c r="F127" s="312"/>
      <c r="G127" s="312"/>
    </row>
    <row r="128" spans="1:7" x14ac:dyDescent="0.2">
      <c r="A128" s="312"/>
      <c r="B128" s="312"/>
      <c r="C128" s="312"/>
      <c r="D128" s="312"/>
      <c r="E128" s="328"/>
      <c r="F128" s="312"/>
      <c r="G128" s="312"/>
    </row>
    <row r="129" spans="1:7" x14ac:dyDescent="0.2">
      <c r="A129" s="312"/>
      <c r="B129" s="312"/>
      <c r="C129" s="312"/>
      <c r="D129" s="312"/>
      <c r="E129" s="328"/>
      <c r="F129" s="312"/>
      <c r="G129" s="312"/>
    </row>
    <row r="130" spans="1:7" x14ac:dyDescent="0.2">
      <c r="A130" s="312"/>
      <c r="B130" s="312"/>
      <c r="C130" s="312"/>
      <c r="D130" s="312"/>
      <c r="E130" s="328"/>
      <c r="F130" s="312"/>
      <c r="G130" s="312"/>
    </row>
    <row r="131" spans="1:7" x14ac:dyDescent="0.2">
      <c r="A131" s="312"/>
      <c r="B131" s="312"/>
      <c r="C131" s="312"/>
      <c r="D131" s="312"/>
      <c r="E131" s="328"/>
      <c r="F131" s="312"/>
      <c r="G131" s="312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2" t="s">
        <v>95</v>
      </c>
      <c r="B1" s="103"/>
      <c r="C1" s="103"/>
      <c r="D1" s="103"/>
      <c r="E1" s="103"/>
      <c r="F1" s="103"/>
      <c r="G1" s="103"/>
    </row>
    <row r="2" spans="1:57" ht="12.75" customHeight="1" x14ac:dyDescent="0.2">
      <c r="A2" s="104" t="s">
        <v>25</v>
      </c>
      <c r="B2" s="105"/>
      <c r="C2" s="106" t="s">
        <v>452</v>
      </c>
      <c r="D2" s="106" t="s">
        <v>2024</v>
      </c>
      <c r="E2" s="107"/>
      <c r="F2" s="108" t="s">
        <v>26</v>
      </c>
      <c r="G2" s="109"/>
    </row>
    <row r="3" spans="1:57" ht="3" hidden="1" customHeight="1" x14ac:dyDescent="0.2">
      <c r="A3" s="110"/>
      <c r="B3" s="111"/>
      <c r="C3" s="112"/>
      <c r="D3" s="112"/>
      <c r="E3" s="113"/>
      <c r="F3" s="114"/>
      <c r="G3" s="115"/>
    </row>
    <row r="4" spans="1:57" ht="12" customHeight="1" x14ac:dyDescent="0.2">
      <c r="A4" s="116" t="s">
        <v>27</v>
      </c>
      <c r="B4" s="111"/>
      <c r="C4" s="112"/>
      <c r="D4" s="112"/>
      <c r="E4" s="113"/>
      <c r="F4" s="114" t="s">
        <v>28</v>
      </c>
      <c r="G4" s="117"/>
    </row>
    <row r="5" spans="1:57" ht="12.95" customHeight="1" x14ac:dyDescent="0.2">
      <c r="A5" s="118" t="s">
        <v>91</v>
      </c>
      <c r="B5" s="119"/>
      <c r="C5" s="120" t="s">
        <v>100</v>
      </c>
      <c r="D5" s="121"/>
      <c r="E5" s="119"/>
      <c r="F5" s="114" t="s">
        <v>29</v>
      </c>
      <c r="G5" s="115"/>
    </row>
    <row r="6" spans="1:57" ht="12.95" customHeight="1" x14ac:dyDescent="0.2">
      <c r="A6" s="116" t="s">
        <v>30</v>
      </c>
      <c r="B6" s="111"/>
      <c r="C6" s="112"/>
      <c r="D6" s="112"/>
      <c r="E6" s="113"/>
      <c r="F6" s="122" t="s">
        <v>31</v>
      </c>
      <c r="G6" s="123"/>
      <c r="O6" s="124"/>
    </row>
    <row r="7" spans="1:57" ht="12.95" customHeight="1" x14ac:dyDescent="0.2">
      <c r="A7" s="125" t="s">
        <v>97</v>
      </c>
      <c r="B7" s="126"/>
      <c r="C7" s="127" t="s">
        <v>98</v>
      </c>
      <c r="D7" s="128"/>
      <c r="E7" s="128"/>
      <c r="F7" s="129" t="s">
        <v>32</v>
      </c>
      <c r="G7" s="123">
        <f>IF(G6=0,,ROUND((F30+F32)/G6,1))</f>
        <v>0</v>
      </c>
    </row>
    <row r="8" spans="1:57" x14ac:dyDescent="0.2">
      <c r="A8" s="130" t="s">
        <v>33</v>
      </c>
      <c r="B8" s="114"/>
      <c r="C8" s="131"/>
      <c r="D8" s="131"/>
      <c r="E8" s="132"/>
      <c r="F8" s="133" t="s">
        <v>34</v>
      </c>
      <c r="G8" s="134"/>
      <c r="H8" s="135"/>
      <c r="I8" s="136"/>
    </row>
    <row r="9" spans="1:57" x14ac:dyDescent="0.2">
      <c r="A9" s="130" t="s">
        <v>35</v>
      </c>
      <c r="B9" s="114"/>
      <c r="C9" s="131"/>
      <c r="D9" s="131"/>
      <c r="E9" s="132"/>
      <c r="F9" s="114"/>
      <c r="G9" s="137"/>
      <c r="H9" s="138"/>
    </row>
    <row r="10" spans="1:57" x14ac:dyDescent="0.2">
      <c r="A10" s="130" t="s">
        <v>36</v>
      </c>
      <c r="B10" s="114"/>
      <c r="C10" s="131"/>
      <c r="D10" s="131"/>
      <c r="E10" s="131"/>
      <c r="F10" s="139"/>
      <c r="G10" s="140"/>
      <c r="H10" s="141"/>
    </row>
    <row r="11" spans="1:57" ht="13.5" customHeight="1" x14ac:dyDescent="0.2">
      <c r="A11" s="130" t="s">
        <v>37</v>
      </c>
      <c r="B11" s="114"/>
      <c r="C11" s="131"/>
      <c r="D11" s="131"/>
      <c r="E11" s="131"/>
      <c r="F11" s="142" t="s">
        <v>38</v>
      </c>
      <c r="G11" s="143"/>
      <c r="H11" s="138"/>
      <c r="BA11" s="144"/>
      <c r="BB11" s="144"/>
      <c r="BC11" s="144"/>
      <c r="BD11" s="144"/>
      <c r="BE11" s="144"/>
    </row>
    <row r="12" spans="1:57" ht="12.75" customHeight="1" x14ac:dyDescent="0.2">
      <c r="A12" s="145" t="s">
        <v>39</v>
      </c>
      <c r="B12" s="111"/>
      <c r="C12" s="146"/>
      <c r="D12" s="146"/>
      <c r="E12" s="146"/>
      <c r="F12" s="147" t="s">
        <v>40</v>
      </c>
      <c r="G12" s="148"/>
      <c r="H12" s="138"/>
    </row>
    <row r="13" spans="1:57" ht="28.5" customHeight="1" thickBot="1" x14ac:dyDescent="0.25">
      <c r="A13" s="149" t="s">
        <v>41</v>
      </c>
      <c r="B13" s="150"/>
      <c r="C13" s="150"/>
      <c r="D13" s="150"/>
      <c r="E13" s="151"/>
      <c r="F13" s="151"/>
      <c r="G13" s="152"/>
      <c r="H13" s="138"/>
    </row>
    <row r="14" spans="1:57" ht="17.25" customHeight="1" thickBot="1" x14ac:dyDescent="0.25">
      <c r="A14" s="153" t="s">
        <v>42</v>
      </c>
      <c r="B14" s="154"/>
      <c r="C14" s="155"/>
      <c r="D14" s="156" t="s">
        <v>43</v>
      </c>
      <c r="E14" s="157"/>
      <c r="F14" s="157"/>
      <c r="G14" s="155"/>
    </row>
    <row r="15" spans="1:57" ht="15.95" customHeight="1" x14ac:dyDescent="0.2">
      <c r="A15" s="158"/>
      <c r="B15" s="159" t="s">
        <v>44</v>
      </c>
      <c r="C15" s="160">
        <f>'1 6 Rek'!E13</f>
        <v>0</v>
      </c>
      <c r="D15" s="161">
        <f>'1 6 Rek'!A21</f>
        <v>0</v>
      </c>
      <c r="E15" s="162"/>
      <c r="F15" s="163"/>
      <c r="G15" s="160">
        <f>'1 6 Rek'!I21</f>
        <v>0</v>
      </c>
    </row>
    <row r="16" spans="1:57" ht="15.95" customHeight="1" x14ac:dyDescent="0.2">
      <c r="A16" s="158" t="s">
        <v>45</v>
      </c>
      <c r="B16" s="159" t="s">
        <v>46</v>
      </c>
      <c r="C16" s="160">
        <f>'1 6 Rek'!F13</f>
        <v>0</v>
      </c>
      <c r="D16" s="110"/>
      <c r="E16" s="164"/>
      <c r="F16" s="165"/>
      <c r="G16" s="160"/>
    </row>
    <row r="17" spans="1:7" ht="15.95" customHeight="1" x14ac:dyDescent="0.2">
      <c r="A17" s="158" t="s">
        <v>47</v>
      </c>
      <c r="B17" s="159" t="s">
        <v>48</v>
      </c>
      <c r="C17" s="160">
        <f>'1 6 Rek'!H13</f>
        <v>0</v>
      </c>
      <c r="D17" s="110"/>
      <c r="E17" s="164"/>
      <c r="F17" s="165"/>
      <c r="G17" s="160"/>
    </row>
    <row r="18" spans="1:7" ht="15.95" customHeight="1" x14ac:dyDescent="0.2">
      <c r="A18" s="166" t="s">
        <v>49</v>
      </c>
      <c r="B18" s="167" t="s">
        <v>50</v>
      </c>
      <c r="C18" s="160">
        <f>'1 6 Rek'!G13</f>
        <v>0</v>
      </c>
      <c r="D18" s="110"/>
      <c r="E18" s="164"/>
      <c r="F18" s="165"/>
      <c r="G18" s="160"/>
    </row>
    <row r="19" spans="1:7" ht="15.95" customHeight="1" x14ac:dyDescent="0.2">
      <c r="A19" s="168" t="s">
        <v>51</v>
      </c>
      <c r="B19" s="159"/>
      <c r="C19" s="160">
        <f>SUM(C15:C18)</f>
        <v>0</v>
      </c>
      <c r="D19" s="110"/>
      <c r="E19" s="164"/>
      <c r="F19" s="165"/>
      <c r="G19" s="160"/>
    </row>
    <row r="20" spans="1:7" ht="15.95" customHeight="1" x14ac:dyDescent="0.2">
      <c r="A20" s="168"/>
      <c r="B20" s="159"/>
      <c r="C20" s="160"/>
      <c r="D20" s="110"/>
      <c r="E20" s="164"/>
      <c r="F20" s="165"/>
      <c r="G20" s="160"/>
    </row>
    <row r="21" spans="1:7" ht="15.95" customHeight="1" x14ac:dyDescent="0.2">
      <c r="A21" s="168" t="s">
        <v>22</v>
      </c>
      <c r="B21" s="159"/>
      <c r="C21" s="160">
        <f>'1 6 Rek'!I13</f>
        <v>0</v>
      </c>
      <c r="D21" s="110"/>
      <c r="E21" s="164"/>
      <c r="F21" s="165"/>
      <c r="G21" s="160"/>
    </row>
    <row r="22" spans="1:7" ht="15.95" customHeight="1" x14ac:dyDescent="0.2">
      <c r="A22" s="169" t="s">
        <v>52</v>
      </c>
      <c r="B22" s="138"/>
      <c r="C22" s="160">
        <f>C19+C21</f>
        <v>0</v>
      </c>
      <c r="D22" s="110" t="s">
        <v>53</v>
      </c>
      <c r="E22" s="164"/>
      <c r="F22" s="165"/>
      <c r="G22" s="160">
        <f>G23-SUM(G15:G21)</f>
        <v>0</v>
      </c>
    </row>
    <row r="23" spans="1:7" ht="15.95" customHeight="1" thickBot="1" x14ac:dyDescent="0.25">
      <c r="A23" s="170" t="s">
        <v>54</v>
      </c>
      <c r="B23" s="171"/>
      <c r="C23" s="172">
        <f>C22+G23</f>
        <v>0</v>
      </c>
      <c r="D23" s="173" t="s">
        <v>55</v>
      </c>
      <c r="E23" s="174"/>
      <c r="F23" s="175"/>
      <c r="G23" s="160">
        <f>'1 6 Rek'!H19</f>
        <v>0</v>
      </c>
    </row>
    <row r="24" spans="1:7" x14ac:dyDescent="0.2">
      <c r="A24" s="176" t="s">
        <v>56</v>
      </c>
      <c r="B24" s="177"/>
      <c r="C24" s="178"/>
      <c r="D24" s="177" t="s">
        <v>57</v>
      </c>
      <c r="E24" s="177"/>
      <c r="F24" s="179" t="s">
        <v>58</v>
      </c>
      <c r="G24" s="180"/>
    </row>
    <row r="25" spans="1:7" x14ac:dyDescent="0.2">
      <c r="A25" s="169" t="s">
        <v>59</v>
      </c>
      <c r="B25" s="138"/>
      <c r="C25" s="181"/>
      <c r="D25" s="138" t="s">
        <v>59</v>
      </c>
      <c r="F25" s="182" t="s">
        <v>59</v>
      </c>
      <c r="G25" s="183"/>
    </row>
    <row r="26" spans="1:7" ht="37.5" customHeight="1" x14ac:dyDescent="0.2">
      <c r="A26" s="169" t="s">
        <v>60</v>
      </c>
      <c r="B26" s="184"/>
      <c r="C26" s="181"/>
      <c r="D26" s="138" t="s">
        <v>60</v>
      </c>
      <c r="F26" s="182" t="s">
        <v>60</v>
      </c>
      <c r="G26" s="183"/>
    </row>
    <row r="27" spans="1:7" x14ac:dyDescent="0.2">
      <c r="A27" s="169"/>
      <c r="B27" s="185"/>
      <c r="C27" s="181"/>
      <c r="D27" s="138"/>
      <c r="F27" s="182"/>
      <c r="G27" s="183"/>
    </row>
    <row r="28" spans="1:7" x14ac:dyDescent="0.2">
      <c r="A28" s="169" t="s">
        <v>61</v>
      </c>
      <c r="B28" s="138"/>
      <c r="C28" s="181"/>
      <c r="D28" s="182" t="s">
        <v>62</v>
      </c>
      <c r="E28" s="181"/>
      <c r="F28" s="186" t="s">
        <v>62</v>
      </c>
      <c r="G28" s="183"/>
    </row>
    <row r="29" spans="1:7" ht="69" customHeight="1" x14ac:dyDescent="0.2">
      <c r="A29" s="169"/>
      <c r="B29" s="138"/>
      <c r="C29" s="187"/>
      <c r="D29" s="188"/>
      <c r="E29" s="187"/>
      <c r="F29" s="138"/>
      <c r="G29" s="183"/>
    </row>
    <row r="30" spans="1:7" x14ac:dyDescent="0.2">
      <c r="A30" s="189" t="s">
        <v>4</v>
      </c>
      <c r="B30" s="190"/>
      <c r="C30" s="191">
        <v>15</v>
      </c>
      <c r="D30" s="190" t="s">
        <v>63</v>
      </c>
      <c r="E30" s="192"/>
      <c r="F30" s="193">
        <f>C23-F32</f>
        <v>0</v>
      </c>
      <c r="G30" s="194"/>
    </row>
    <row r="31" spans="1:7" x14ac:dyDescent="0.2">
      <c r="A31" s="189" t="s">
        <v>64</v>
      </c>
      <c r="B31" s="190"/>
      <c r="C31" s="191">
        <f>C30</f>
        <v>15</v>
      </c>
      <c r="D31" s="190" t="s">
        <v>65</v>
      </c>
      <c r="E31" s="192"/>
      <c r="F31" s="193">
        <f>ROUND(PRODUCT(F30,C31/100),0)</f>
        <v>0</v>
      </c>
      <c r="G31" s="194"/>
    </row>
    <row r="32" spans="1:7" x14ac:dyDescent="0.2">
      <c r="A32" s="189" t="s">
        <v>4</v>
      </c>
      <c r="B32" s="190"/>
      <c r="C32" s="191">
        <v>0</v>
      </c>
      <c r="D32" s="190" t="s">
        <v>65</v>
      </c>
      <c r="E32" s="192"/>
      <c r="F32" s="193">
        <v>0</v>
      </c>
      <c r="G32" s="194"/>
    </row>
    <row r="33" spans="1:8" x14ac:dyDescent="0.2">
      <c r="A33" s="189" t="s">
        <v>64</v>
      </c>
      <c r="B33" s="195"/>
      <c r="C33" s="196">
        <f>C32</f>
        <v>0</v>
      </c>
      <c r="D33" s="190" t="s">
        <v>65</v>
      </c>
      <c r="E33" s="165"/>
      <c r="F33" s="193">
        <f>ROUND(PRODUCT(F32,C33/100),0)</f>
        <v>0</v>
      </c>
      <c r="G33" s="194"/>
    </row>
    <row r="34" spans="1:8" s="202" customFormat="1" ht="19.5" customHeight="1" thickBot="1" x14ac:dyDescent="0.3">
      <c r="A34" s="197" t="s">
        <v>66</v>
      </c>
      <c r="B34" s="198"/>
      <c r="C34" s="198"/>
      <c r="D34" s="198"/>
      <c r="E34" s="199"/>
      <c r="F34" s="200">
        <f>ROUND(SUM(F30:F33),0)</f>
        <v>0</v>
      </c>
      <c r="G34" s="201"/>
    </row>
    <row r="36" spans="1:8" x14ac:dyDescent="0.2">
      <c r="A36" s="2" t="s">
        <v>67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3"/>
      <c r="C37" s="203"/>
      <c r="D37" s="203"/>
      <c r="E37" s="203"/>
      <c r="F37" s="203"/>
      <c r="G37" s="203"/>
      <c r="H37" s="1" t="s">
        <v>1</v>
      </c>
    </row>
    <row r="38" spans="1:8" ht="12.75" customHeight="1" x14ac:dyDescent="0.2">
      <c r="A38" s="204"/>
      <c r="B38" s="203"/>
      <c r="C38" s="203"/>
      <c r="D38" s="203"/>
      <c r="E38" s="203"/>
      <c r="F38" s="203"/>
      <c r="G38" s="203"/>
      <c r="H38" s="1" t="s">
        <v>1</v>
      </c>
    </row>
    <row r="39" spans="1:8" x14ac:dyDescent="0.2">
      <c r="A39" s="204"/>
      <c r="B39" s="203"/>
      <c r="C39" s="203"/>
      <c r="D39" s="203"/>
      <c r="E39" s="203"/>
      <c r="F39" s="203"/>
      <c r="G39" s="203"/>
      <c r="H39" s="1" t="s">
        <v>1</v>
      </c>
    </row>
    <row r="40" spans="1:8" x14ac:dyDescent="0.2">
      <c r="A40" s="204"/>
      <c r="B40" s="203"/>
      <c r="C40" s="203"/>
      <c r="D40" s="203"/>
      <c r="E40" s="203"/>
      <c r="F40" s="203"/>
      <c r="G40" s="203"/>
      <c r="H40" s="1" t="s">
        <v>1</v>
      </c>
    </row>
    <row r="41" spans="1:8" x14ac:dyDescent="0.2">
      <c r="A41" s="204"/>
      <c r="B41" s="203"/>
      <c r="C41" s="203"/>
      <c r="D41" s="203"/>
      <c r="E41" s="203"/>
      <c r="F41" s="203"/>
      <c r="G41" s="203"/>
      <c r="H41" s="1" t="s">
        <v>1</v>
      </c>
    </row>
    <row r="42" spans="1:8" x14ac:dyDescent="0.2">
      <c r="A42" s="204"/>
      <c r="B42" s="203"/>
      <c r="C42" s="203"/>
      <c r="D42" s="203"/>
      <c r="E42" s="203"/>
      <c r="F42" s="203"/>
      <c r="G42" s="203"/>
      <c r="H42" s="1" t="s">
        <v>1</v>
      </c>
    </row>
    <row r="43" spans="1:8" x14ac:dyDescent="0.2">
      <c r="A43" s="204"/>
      <c r="B43" s="203"/>
      <c r="C43" s="203"/>
      <c r="D43" s="203"/>
      <c r="E43" s="203"/>
      <c r="F43" s="203"/>
      <c r="G43" s="203"/>
      <c r="H43" s="1" t="s">
        <v>1</v>
      </c>
    </row>
    <row r="44" spans="1:8" ht="12.75" customHeight="1" x14ac:dyDescent="0.2">
      <c r="A44" s="204"/>
      <c r="B44" s="203"/>
      <c r="C44" s="203"/>
      <c r="D44" s="203"/>
      <c r="E44" s="203"/>
      <c r="F44" s="203"/>
      <c r="G44" s="203"/>
      <c r="H44" s="1" t="s">
        <v>1</v>
      </c>
    </row>
    <row r="45" spans="1:8" ht="12.75" customHeight="1" x14ac:dyDescent="0.2">
      <c r="A45" s="204"/>
      <c r="B45" s="203"/>
      <c r="C45" s="203"/>
      <c r="D45" s="203"/>
      <c r="E45" s="203"/>
      <c r="F45" s="203"/>
      <c r="G45" s="203"/>
      <c r="H45" s="1" t="s">
        <v>1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70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6" t="s">
        <v>2</v>
      </c>
      <c r="B1" s="207"/>
      <c r="C1" s="208" t="s">
        <v>99</v>
      </c>
      <c r="D1" s="209"/>
      <c r="E1" s="210"/>
      <c r="F1" s="209"/>
      <c r="G1" s="211" t="s">
        <v>68</v>
      </c>
      <c r="H1" s="212" t="s">
        <v>452</v>
      </c>
      <c r="I1" s="213"/>
    </row>
    <row r="2" spans="1:57" ht="13.5" thickBot="1" x14ac:dyDescent="0.25">
      <c r="A2" s="214" t="s">
        <v>69</v>
      </c>
      <c r="B2" s="215"/>
      <c r="C2" s="216" t="s">
        <v>101</v>
      </c>
      <c r="D2" s="217"/>
      <c r="E2" s="218"/>
      <c r="F2" s="217"/>
      <c r="G2" s="219" t="s">
        <v>2024</v>
      </c>
      <c r="H2" s="220"/>
      <c r="I2" s="221"/>
    </row>
    <row r="3" spans="1:57" ht="13.5" thickTop="1" x14ac:dyDescent="0.2">
      <c r="F3" s="138"/>
    </row>
    <row r="4" spans="1:57" ht="19.5" customHeight="1" x14ac:dyDescent="0.25">
      <c r="A4" s="222" t="s">
        <v>70</v>
      </c>
      <c r="B4" s="223"/>
      <c r="C4" s="223"/>
      <c r="D4" s="223"/>
      <c r="E4" s="224"/>
      <c r="F4" s="223"/>
      <c r="G4" s="223"/>
      <c r="H4" s="223"/>
      <c r="I4" s="223"/>
    </row>
    <row r="5" spans="1:57" ht="13.5" thickBot="1" x14ac:dyDescent="0.25"/>
    <row r="6" spans="1:57" s="138" customFormat="1" ht="13.5" thickBot="1" x14ac:dyDescent="0.25">
      <c r="A6" s="225"/>
      <c r="B6" s="226" t="s">
        <v>71</v>
      </c>
      <c r="C6" s="226"/>
      <c r="D6" s="227"/>
      <c r="E6" s="228" t="s">
        <v>18</v>
      </c>
      <c r="F6" s="229" t="s">
        <v>19</v>
      </c>
      <c r="G6" s="229" t="s">
        <v>20</v>
      </c>
      <c r="H6" s="229" t="s">
        <v>21</v>
      </c>
      <c r="I6" s="230" t="s">
        <v>22</v>
      </c>
    </row>
    <row r="7" spans="1:57" s="138" customFormat="1" x14ac:dyDescent="0.2">
      <c r="A7" s="329" t="str">
        <f>'1 6 Pol'!B7</f>
        <v>M21</v>
      </c>
      <c r="B7" s="70" t="str">
        <f>'1 6 Pol'!C7</f>
        <v>ELEKTROMONTÁŽE</v>
      </c>
      <c r="D7" s="231"/>
      <c r="E7" s="330">
        <f>'1 6 Pol'!BA37</f>
        <v>0</v>
      </c>
      <c r="F7" s="331">
        <f>'1 6 Pol'!BB37</f>
        <v>0</v>
      </c>
      <c r="G7" s="331">
        <f>'1 6 Pol'!BC37</f>
        <v>0</v>
      </c>
      <c r="H7" s="331">
        <f>'1 6 Pol'!BD37</f>
        <v>0</v>
      </c>
      <c r="I7" s="332">
        <f>'1 6 Pol'!BE37</f>
        <v>0</v>
      </c>
    </row>
    <row r="8" spans="1:57" s="138" customFormat="1" x14ac:dyDescent="0.2">
      <c r="A8" s="329" t="str">
        <f>'1 6 Pol'!B38</f>
        <v>M22</v>
      </c>
      <c r="B8" s="70" t="str">
        <f>'1 6 Pol'!C38</f>
        <v>ELEKTROMONTÁŽE</v>
      </c>
      <c r="D8" s="231"/>
      <c r="E8" s="330">
        <f>'1 6 Pol'!BA50</f>
        <v>0</v>
      </c>
      <c r="F8" s="331">
        <f>'1 6 Pol'!BB50</f>
        <v>0</v>
      </c>
      <c r="G8" s="331">
        <f>'1 6 Pol'!BC50</f>
        <v>0</v>
      </c>
      <c r="H8" s="331">
        <f>'1 6 Pol'!BD50</f>
        <v>0</v>
      </c>
      <c r="I8" s="332">
        <f>'1 6 Pol'!BE50</f>
        <v>0</v>
      </c>
    </row>
    <row r="9" spans="1:57" s="138" customFormat="1" x14ac:dyDescent="0.2">
      <c r="A9" s="329" t="str">
        <f>'1 6 Pol'!B51</f>
        <v>1.00</v>
      </c>
      <c r="B9" s="70" t="str">
        <f>'1 6 Pol'!C51</f>
        <v>ROZVADĚČE</v>
      </c>
      <c r="D9" s="231"/>
      <c r="E9" s="330">
        <f>'1 6 Pol'!BA56</f>
        <v>0</v>
      </c>
      <c r="F9" s="331">
        <f>'1 6 Pol'!BB56</f>
        <v>0</v>
      </c>
      <c r="G9" s="331">
        <f>'1 6 Pol'!BC56</f>
        <v>0</v>
      </c>
      <c r="H9" s="331">
        <f>'1 6 Pol'!BD56</f>
        <v>0</v>
      </c>
      <c r="I9" s="332">
        <f>'1 6 Pol'!BE56</f>
        <v>0</v>
      </c>
    </row>
    <row r="10" spans="1:57" s="138" customFormat="1" x14ac:dyDescent="0.2">
      <c r="A10" s="329" t="str">
        <f>'1 6 Pol'!B57</f>
        <v>900</v>
      </c>
      <c r="B10" s="70" t="str">
        <f>'1 6 Pol'!C57</f>
        <v>HZS</v>
      </c>
      <c r="D10" s="231"/>
      <c r="E10" s="330">
        <f>'1 6 Pol'!BA61</f>
        <v>0</v>
      </c>
      <c r="F10" s="331">
        <f>'1 6 Pol'!BB61</f>
        <v>0</v>
      </c>
      <c r="G10" s="331">
        <f>'1 6 Pol'!BC61</f>
        <v>0</v>
      </c>
      <c r="H10" s="331">
        <f>'1 6 Pol'!BD61</f>
        <v>0</v>
      </c>
      <c r="I10" s="332">
        <f>'1 6 Pol'!BE61</f>
        <v>0</v>
      </c>
    </row>
    <row r="11" spans="1:57" s="138" customFormat="1" x14ac:dyDescent="0.2">
      <c r="A11" s="329" t="str">
        <f>'1 6 Pol'!B62</f>
        <v>901</v>
      </c>
      <c r="B11" s="70" t="str">
        <f>'1 6 Pol'!C62</f>
        <v>MATERIÁL NOSNÝ</v>
      </c>
      <c r="D11" s="231"/>
      <c r="E11" s="330">
        <f>'1 6 Pol'!BA126</f>
        <v>0</v>
      </c>
      <c r="F11" s="331">
        <f>'1 6 Pol'!BB126</f>
        <v>0</v>
      </c>
      <c r="G11" s="331">
        <f>'1 6 Pol'!BC126</f>
        <v>0</v>
      </c>
      <c r="H11" s="331">
        <f>'1 6 Pol'!BD126</f>
        <v>0</v>
      </c>
      <c r="I11" s="332">
        <f>'1 6 Pol'!BE126</f>
        <v>0</v>
      </c>
    </row>
    <row r="12" spans="1:57" s="138" customFormat="1" ht="13.5" thickBot="1" x14ac:dyDescent="0.25">
      <c r="A12" s="329" t="str">
        <f>'1 6 Pol'!B127</f>
        <v>799</v>
      </c>
      <c r="B12" s="70" t="str">
        <f>'1 6 Pol'!C127</f>
        <v>Ostatní</v>
      </c>
      <c r="D12" s="231"/>
      <c r="E12" s="330">
        <f>'1 6 Pol'!BA133</f>
        <v>0</v>
      </c>
      <c r="F12" s="331">
        <f>'1 6 Pol'!BB133</f>
        <v>0</v>
      </c>
      <c r="G12" s="331">
        <f>'1 6 Pol'!BC133</f>
        <v>0</v>
      </c>
      <c r="H12" s="331">
        <f>'1 6 Pol'!BD133</f>
        <v>0</v>
      </c>
      <c r="I12" s="332">
        <f>'1 6 Pol'!BE133</f>
        <v>0</v>
      </c>
    </row>
    <row r="13" spans="1:57" s="14" customFormat="1" ht="13.5" thickBot="1" x14ac:dyDescent="0.25">
      <c r="A13" s="232"/>
      <c r="B13" s="233" t="s">
        <v>72</v>
      </c>
      <c r="C13" s="233"/>
      <c r="D13" s="234"/>
      <c r="E13" s="235">
        <f>SUM(E7:E12)</f>
        <v>0</v>
      </c>
      <c r="F13" s="236">
        <f>SUM(F7:F12)</f>
        <v>0</v>
      </c>
      <c r="G13" s="236">
        <f>SUM(G7:G12)</f>
        <v>0</v>
      </c>
      <c r="H13" s="236">
        <f>SUM(H7:H12)</f>
        <v>0</v>
      </c>
      <c r="I13" s="237">
        <f>SUM(I7:I12)</f>
        <v>0</v>
      </c>
    </row>
    <row r="14" spans="1:57" x14ac:dyDescent="0.2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57" ht="19.5" customHeight="1" x14ac:dyDescent="0.25">
      <c r="A15" s="223" t="s">
        <v>73</v>
      </c>
      <c r="B15" s="223"/>
      <c r="C15" s="223"/>
      <c r="D15" s="223"/>
      <c r="E15" s="223"/>
      <c r="F15" s="223"/>
      <c r="G15" s="238"/>
      <c r="H15" s="223"/>
      <c r="I15" s="223"/>
      <c r="BA15" s="144"/>
      <c r="BB15" s="144"/>
      <c r="BC15" s="144"/>
      <c r="BD15" s="144"/>
      <c r="BE15" s="144"/>
    </row>
    <row r="16" spans="1:57" ht="13.5" thickBot="1" x14ac:dyDescent="0.25"/>
    <row r="17" spans="1:53" x14ac:dyDescent="0.2">
      <c r="A17" s="176" t="s">
        <v>74</v>
      </c>
      <c r="B17" s="177"/>
      <c r="C17" s="177"/>
      <c r="D17" s="239"/>
      <c r="E17" s="240" t="s">
        <v>75</v>
      </c>
      <c r="F17" s="241" t="s">
        <v>5</v>
      </c>
      <c r="G17" s="242" t="s">
        <v>76</v>
      </c>
      <c r="H17" s="243"/>
      <c r="I17" s="244" t="s">
        <v>75</v>
      </c>
    </row>
    <row r="18" spans="1:53" x14ac:dyDescent="0.2">
      <c r="A18" s="168"/>
      <c r="B18" s="159"/>
      <c r="C18" s="159"/>
      <c r="D18" s="245"/>
      <c r="E18" s="246"/>
      <c r="F18" s="247"/>
      <c r="G18" s="248">
        <f>CHOOSE(BA18+1,E13+F13,E13+F13+H13,E13+F13+G13+H13,E13,F13,H13,G13,H13+G13,0)</f>
        <v>0</v>
      </c>
      <c r="H18" s="249"/>
      <c r="I18" s="250">
        <f>E18+F18*G18/100</f>
        <v>0</v>
      </c>
      <c r="BA18" s="1">
        <v>8</v>
      </c>
    </row>
    <row r="19" spans="1:53" ht="13.5" thickBot="1" x14ac:dyDescent="0.25">
      <c r="A19" s="251"/>
      <c r="B19" s="252" t="s">
        <v>77</v>
      </c>
      <c r="C19" s="253"/>
      <c r="D19" s="254"/>
      <c r="E19" s="255"/>
      <c r="F19" s="256"/>
      <c r="G19" s="256"/>
      <c r="H19" s="257">
        <f>SUM(I18:I18)</f>
        <v>0</v>
      </c>
      <c r="I19" s="258"/>
    </row>
    <row r="21" spans="1:53" x14ac:dyDescent="0.2">
      <c r="B21" s="14"/>
      <c r="F21" s="259"/>
      <c r="G21" s="260"/>
      <c r="H21" s="260"/>
      <c r="I21" s="54"/>
    </row>
    <row r="22" spans="1:53" x14ac:dyDescent="0.2">
      <c r="F22" s="259"/>
      <c r="G22" s="260"/>
      <c r="H22" s="260"/>
      <c r="I22" s="54"/>
    </row>
    <row r="23" spans="1:53" x14ac:dyDescent="0.2">
      <c r="F23" s="259"/>
      <c r="G23" s="260"/>
      <c r="H23" s="260"/>
      <c r="I23" s="54"/>
    </row>
    <row r="24" spans="1:53" x14ac:dyDescent="0.2">
      <c r="F24" s="259"/>
      <c r="G24" s="260"/>
      <c r="H24" s="260"/>
      <c r="I24" s="54"/>
    </row>
    <row r="25" spans="1:53" x14ac:dyDescent="0.2">
      <c r="F25" s="259"/>
      <c r="G25" s="260"/>
      <c r="H25" s="260"/>
      <c r="I25" s="54"/>
    </row>
    <row r="26" spans="1:53" x14ac:dyDescent="0.2">
      <c r="F26" s="259"/>
      <c r="G26" s="260"/>
      <c r="H26" s="260"/>
      <c r="I26" s="54"/>
    </row>
    <row r="27" spans="1:53" x14ac:dyDescent="0.2">
      <c r="F27" s="259"/>
      <c r="G27" s="260"/>
      <c r="H27" s="260"/>
      <c r="I27" s="54"/>
    </row>
    <row r="28" spans="1:53" x14ac:dyDescent="0.2">
      <c r="F28" s="259"/>
      <c r="G28" s="260"/>
      <c r="H28" s="260"/>
      <c r="I28" s="54"/>
    </row>
    <row r="29" spans="1:53" x14ac:dyDescent="0.2">
      <c r="F29" s="259"/>
      <c r="G29" s="260"/>
      <c r="H29" s="260"/>
      <c r="I29" s="54"/>
    </row>
    <row r="30" spans="1:53" x14ac:dyDescent="0.2">
      <c r="F30" s="259"/>
      <c r="G30" s="260"/>
      <c r="H30" s="260"/>
      <c r="I30" s="54"/>
    </row>
    <row r="31" spans="1:53" x14ac:dyDescent="0.2">
      <c r="F31" s="259"/>
      <c r="G31" s="260"/>
      <c r="H31" s="260"/>
      <c r="I31" s="54"/>
    </row>
    <row r="32" spans="1:53" x14ac:dyDescent="0.2">
      <c r="F32" s="259"/>
      <c r="G32" s="260"/>
      <c r="H32" s="260"/>
      <c r="I32" s="54"/>
    </row>
    <row r="33" spans="6:9" x14ac:dyDescent="0.2">
      <c r="F33" s="259"/>
      <c r="G33" s="260"/>
      <c r="H33" s="260"/>
      <c r="I33" s="54"/>
    </row>
    <row r="34" spans="6:9" x14ac:dyDescent="0.2">
      <c r="F34" s="259"/>
      <c r="G34" s="260"/>
      <c r="H34" s="260"/>
      <c r="I34" s="54"/>
    </row>
    <row r="35" spans="6:9" x14ac:dyDescent="0.2">
      <c r="F35" s="259"/>
      <c r="G35" s="260"/>
      <c r="H35" s="260"/>
      <c r="I35" s="54"/>
    </row>
    <row r="36" spans="6:9" x14ac:dyDescent="0.2">
      <c r="F36" s="259"/>
      <c r="G36" s="260"/>
      <c r="H36" s="260"/>
      <c r="I36" s="54"/>
    </row>
    <row r="37" spans="6:9" x14ac:dyDescent="0.2">
      <c r="F37" s="259"/>
      <c r="G37" s="260"/>
      <c r="H37" s="260"/>
      <c r="I37" s="54"/>
    </row>
    <row r="38" spans="6:9" x14ac:dyDescent="0.2">
      <c r="F38" s="259"/>
      <c r="G38" s="260"/>
      <c r="H38" s="260"/>
      <c r="I38" s="54"/>
    </row>
    <row r="39" spans="6:9" x14ac:dyDescent="0.2">
      <c r="F39" s="259"/>
      <c r="G39" s="260"/>
      <c r="H39" s="260"/>
      <c r="I39" s="54"/>
    </row>
    <row r="40" spans="6:9" x14ac:dyDescent="0.2">
      <c r="F40" s="259"/>
      <c r="G40" s="260"/>
      <c r="H40" s="260"/>
      <c r="I40" s="54"/>
    </row>
    <row r="41" spans="6:9" x14ac:dyDescent="0.2">
      <c r="F41" s="259"/>
      <c r="G41" s="260"/>
      <c r="H41" s="260"/>
      <c r="I41" s="54"/>
    </row>
    <row r="42" spans="6:9" x14ac:dyDescent="0.2">
      <c r="F42" s="259"/>
      <c r="G42" s="260"/>
      <c r="H42" s="260"/>
      <c r="I42" s="54"/>
    </row>
    <row r="43" spans="6:9" x14ac:dyDescent="0.2">
      <c r="F43" s="259"/>
      <c r="G43" s="260"/>
      <c r="H43" s="260"/>
      <c r="I43" s="54"/>
    </row>
    <row r="44" spans="6:9" x14ac:dyDescent="0.2">
      <c r="F44" s="259"/>
      <c r="G44" s="260"/>
      <c r="H44" s="260"/>
      <c r="I44" s="54"/>
    </row>
    <row r="45" spans="6:9" x14ac:dyDescent="0.2">
      <c r="F45" s="259"/>
      <c r="G45" s="260"/>
      <c r="H45" s="260"/>
      <c r="I45" s="54"/>
    </row>
    <row r="46" spans="6:9" x14ac:dyDescent="0.2">
      <c r="F46" s="259"/>
      <c r="G46" s="260"/>
      <c r="H46" s="260"/>
      <c r="I46" s="54"/>
    </row>
    <row r="47" spans="6:9" x14ac:dyDescent="0.2">
      <c r="F47" s="259"/>
      <c r="G47" s="260"/>
      <c r="H47" s="260"/>
      <c r="I47" s="54"/>
    </row>
    <row r="48" spans="6:9" x14ac:dyDescent="0.2">
      <c r="F48" s="259"/>
      <c r="G48" s="260"/>
      <c r="H48" s="260"/>
      <c r="I48" s="54"/>
    </row>
    <row r="49" spans="6:9" x14ac:dyDescent="0.2">
      <c r="F49" s="259"/>
      <c r="G49" s="260"/>
      <c r="H49" s="260"/>
      <c r="I49" s="54"/>
    </row>
    <row r="50" spans="6:9" x14ac:dyDescent="0.2">
      <c r="F50" s="259"/>
      <c r="G50" s="260"/>
      <c r="H50" s="260"/>
      <c r="I50" s="54"/>
    </row>
    <row r="51" spans="6:9" x14ac:dyDescent="0.2">
      <c r="F51" s="259"/>
      <c r="G51" s="260"/>
      <c r="H51" s="260"/>
      <c r="I51" s="54"/>
    </row>
    <row r="52" spans="6:9" x14ac:dyDescent="0.2">
      <c r="F52" s="259"/>
      <c r="G52" s="260"/>
      <c r="H52" s="260"/>
      <c r="I52" s="54"/>
    </row>
    <row r="53" spans="6:9" x14ac:dyDescent="0.2">
      <c r="F53" s="259"/>
      <c r="G53" s="260"/>
      <c r="H53" s="260"/>
      <c r="I53" s="54"/>
    </row>
    <row r="54" spans="6:9" x14ac:dyDescent="0.2">
      <c r="F54" s="259"/>
      <c r="G54" s="260"/>
      <c r="H54" s="260"/>
      <c r="I54" s="54"/>
    </row>
    <row r="55" spans="6:9" x14ac:dyDescent="0.2">
      <c r="F55" s="259"/>
      <c r="G55" s="260"/>
      <c r="H55" s="260"/>
      <c r="I55" s="54"/>
    </row>
    <row r="56" spans="6:9" x14ac:dyDescent="0.2">
      <c r="F56" s="259"/>
      <c r="G56" s="260"/>
      <c r="H56" s="260"/>
      <c r="I56" s="54"/>
    </row>
    <row r="57" spans="6:9" x14ac:dyDescent="0.2">
      <c r="F57" s="259"/>
      <c r="G57" s="260"/>
      <c r="H57" s="260"/>
      <c r="I57" s="54"/>
    </row>
    <row r="58" spans="6:9" x14ac:dyDescent="0.2">
      <c r="F58" s="259"/>
      <c r="G58" s="260"/>
      <c r="H58" s="260"/>
      <c r="I58" s="54"/>
    </row>
    <row r="59" spans="6:9" x14ac:dyDescent="0.2">
      <c r="F59" s="259"/>
      <c r="G59" s="260"/>
      <c r="H59" s="260"/>
      <c r="I59" s="54"/>
    </row>
    <row r="60" spans="6:9" x14ac:dyDescent="0.2">
      <c r="F60" s="259"/>
      <c r="G60" s="260"/>
      <c r="H60" s="260"/>
      <c r="I60" s="54"/>
    </row>
    <row r="61" spans="6:9" x14ac:dyDescent="0.2">
      <c r="F61" s="259"/>
      <c r="G61" s="260"/>
      <c r="H61" s="260"/>
      <c r="I61" s="54"/>
    </row>
    <row r="62" spans="6:9" x14ac:dyDescent="0.2">
      <c r="F62" s="259"/>
      <c r="G62" s="260"/>
      <c r="H62" s="260"/>
      <c r="I62" s="54"/>
    </row>
    <row r="63" spans="6:9" x14ac:dyDescent="0.2">
      <c r="F63" s="259"/>
      <c r="G63" s="260"/>
      <c r="H63" s="260"/>
      <c r="I63" s="54"/>
    </row>
    <row r="64" spans="6:9" x14ac:dyDescent="0.2">
      <c r="F64" s="259"/>
      <c r="G64" s="260"/>
      <c r="H64" s="260"/>
      <c r="I64" s="54"/>
    </row>
    <row r="65" spans="6:9" x14ac:dyDescent="0.2">
      <c r="F65" s="259"/>
      <c r="G65" s="260"/>
      <c r="H65" s="260"/>
      <c r="I65" s="54"/>
    </row>
    <row r="66" spans="6:9" x14ac:dyDescent="0.2">
      <c r="F66" s="259"/>
      <c r="G66" s="260"/>
      <c r="H66" s="260"/>
      <c r="I66" s="54"/>
    </row>
    <row r="67" spans="6:9" x14ac:dyDescent="0.2">
      <c r="F67" s="259"/>
      <c r="G67" s="260"/>
      <c r="H67" s="260"/>
      <c r="I67" s="54"/>
    </row>
    <row r="68" spans="6:9" x14ac:dyDescent="0.2">
      <c r="F68" s="259"/>
      <c r="G68" s="260"/>
      <c r="H68" s="260"/>
      <c r="I68" s="54"/>
    </row>
    <row r="69" spans="6:9" x14ac:dyDescent="0.2">
      <c r="F69" s="259"/>
      <c r="G69" s="260"/>
      <c r="H69" s="260"/>
      <c r="I69" s="54"/>
    </row>
    <row r="70" spans="6:9" x14ac:dyDescent="0.2">
      <c r="F70" s="259"/>
      <c r="G70" s="260"/>
      <c r="H70" s="260"/>
      <c r="I70" s="54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206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62" customWidth="1"/>
    <col min="2" max="2" width="11.5703125" style="262" customWidth="1"/>
    <col min="3" max="3" width="40.42578125" style="262" customWidth="1"/>
    <col min="4" max="4" width="5.5703125" style="262" customWidth="1"/>
    <col min="5" max="5" width="8.5703125" style="276" customWidth="1"/>
    <col min="6" max="6" width="9.85546875" style="262" customWidth="1"/>
    <col min="7" max="7" width="13.85546875" style="262" customWidth="1"/>
    <col min="8" max="8" width="11.7109375" style="262" customWidth="1"/>
    <col min="9" max="9" width="11.5703125" style="262" customWidth="1"/>
    <col min="10" max="10" width="11" style="262" customWidth="1"/>
    <col min="11" max="11" width="10.42578125" style="262" customWidth="1"/>
    <col min="12" max="12" width="75.42578125" style="262" customWidth="1"/>
    <col min="13" max="13" width="45.28515625" style="262" customWidth="1"/>
    <col min="14" max="16384" width="9.140625" style="262"/>
  </cols>
  <sheetData>
    <row r="1" spans="1:80" ht="15.75" x14ac:dyDescent="0.25">
      <c r="A1" s="261" t="s">
        <v>96</v>
      </c>
      <c r="B1" s="261"/>
      <c r="C1" s="261"/>
      <c r="D1" s="261"/>
      <c r="E1" s="261"/>
      <c r="F1" s="261"/>
      <c r="G1" s="261"/>
    </row>
    <row r="2" spans="1:80" ht="14.25" customHeight="1" thickBot="1" x14ac:dyDescent="0.25">
      <c r="B2" s="263"/>
      <c r="C2" s="264"/>
      <c r="D2" s="264"/>
      <c r="E2" s="265"/>
      <c r="F2" s="264"/>
      <c r="G2" s="264"/>
    </row>
    <row r="3" spans="1:80" ht="13.5" thickTop="1" x14ac:dyDescent="0.2">
      <c r="A3" s="206" t="s">
        <v>2</v>
      </c>
      <c r="B3" s="207"/>
      <c r="C3" s="208" t="s">
        <v>99</v>
      </c>
      <c r="D3" s="266"/>
      <c r="E3" s="267" t="s">
        <v>78</v>
      </c>
      <c r="F3" s="268" t="str">
        <f>'1 6 Rek'!H1</f>
        <v>6</v>
      </c>
      <c r="G3" s="269"/>
    </row>
    <row r="4" spans="1:80" ht="13.5" thickBot="1" x14ac:dyDescent="0.25">
      <c r="A4" s="270" t="s">
        <v>69</v>
      </c>
      <c r="B4" s="215"/>
      <c r="C4" s="216" t="s">
        <v>101</v>
      </c>
      <c r="D4" s="271"/>
      <c r="E4" s="272" t="str">
        <f>'1 6 Rek'!G2</f>
        <v>Liberec - Americká 742/60 - Elektro</v>
      </c>
      <c r="F4" s="273"/>
      <c r="G4" s="274"/>
    </row>
    <row r="5" spans="1:80" ht="13.5" thickTop="1" x14ac:dyDescent="0.2">
      <c r="A5" s="275"/>
      <c r="G5" s="277"/>
    </row>
    <row r="6" spans="1:80" ht="27" customHeight="1" x14ac:dyDescent="0.2">
      <c r="A6" s="278" t="s">
        <v>79</v>
      </c>
      <c r="B6" s="279" t="s">
        <v>80</v>
      </c>
      <c r="C6" s="279" t="s">
        <v>81</v>
      </c>
      <c r="D6" s="279" t="s">
        <v>82</v>
      </c>
      <c r="E6" s="280" t="s">
        <v>83</v>
      </c>
      <c r="F6" s="279" t="s">
        <v>84</v>
      </c>
      <c r="G6" s="281" t="s">
        <v>85</v>
      </c>
      <c r="H6" s="282" t="s">
        <v>86</v>
      </c>
      <c r="I6" s="282" t="s">
        <v>87</v>
      </c>
      <c r="J6" s="282" t="s">
        <v>88</v>
      </c>
      <c r="K6" s="282" t="s">
        <v>89</v>
      </c>
    </row>
    <row r="7" spans="1:80" x14ac:dyDescent="0.2">
      <c r="A7" s="283" t="s">
        <v>90</v>
      </c>
      <c r="B7" s="284" t="s">
        <v>2025</v>
      </c>
      <c r="C7" s="285" t="s">
        <v>2026</v>
      </c>
      <c r="D7" s="286"/>
      <c r="E7" s="287"/>
      <c r="F7" s="287"/>
      <c r="G7" s="288"/>
      <c r="H7" s="289"/>
      <c r="I7" s="290"/>
      <c r="J7" s="291"/>
      <c r="K7" s="292"/>
      <c r="O7" s="293">
        <v>1</v>
      </c>
    </row>
    <row r="8" spans="1:80" x14ac:dyDescent="0.2">
      <c r="A8" s="294">
        <v>1</v>
      </c>
      <c r="B8" s="295" t="s">
        <v>2028</v>
      </c>
      <c r="C8" s="296" t="s">
        <v>2029</v>
      </c>
      <c r="D8" s="297" t="s">
        <v>181</v>
      </c>
      <c r="E8" s="298">
        <v>15</v>
      </c>
      <c r="F8" s="298">
        <v>0</v>
      </c>
      <c r="G8" s="299">
        <f>E8*F8</f>
        <v>0</v>
      </c>
      <c r="H8" s="300">
        <v>0</v>
      </c>
      <c r="I8" s="301">
        <f>E8*H8</f>
        <v>0</v>
      </c>
      <c r="J8" s="300">
        <v>0</v>
      </c>
      <c r="K8" s="301">
        <f>E8*J8</f>
        <v>0</v>
      </c>
      <c r="O8" s="293">
        <v>2</v>
      </c>
      <c r="AA8" s="262">
        <v>1</v>
      </c>
      <c r="AB8" s="262">
        <v>9</v>
      </c>
      <c r="AC8" s="262">
        <v>9</v>
      </c>
      <c r="AZ8" s="262">
        <v>4</v>
      </c>
      <c r="BA8" s="262">
        <f>IF(AZ8=1,G8,0)</f>
        <v>0</v>
      </c>
      <c r="BB8" s="262">
        <f>IF(AZ8=2,G8,0)</f>
        <v>0</v>
      </c>
      <c r="BC8" s="262">
        <f>IF(AZ8=3,G8,0)</f>
        <v>0</v>
      </c>
      <c r="BD8" s="262">
        <f>IF(AZ8=4,G8,0)</f>
        <v>0</v>
      </c>
      <c r="BE8" s="262">
        <f>IF(AZ8=5,G8,0)</f>
        <v>0</v>
      </c>
      <c r="CA8" s="293">
        <v>1</v>
      </c>
      <c r="CB8" s="293">
        <v>9</v>
      </c>
    </row>
    <row r="9" spans="1:80" x14ac:dyDescent="0.2">
      <c r="A9" s="294">
        <v>2</v>
      </c>
      <c r="B9" s="295" t="s">
        <v>2030</v>
      </c>
      <c r="C9" s="296" t="s">
        <v>2031</v>
      </c>
      <c r="D9" s="297" t="s">
        <v>181</v>
      </c>
      <c r="E9" s="298">
        <v>153</v>
      </c>
      <c r="F9" s="298">
        <v>0</v>
      </c>
      <c r="G9" s="299">
        <f>E9*F9</f>
        <v>0</v>
      </c>
      <c r="H9" s="300">
        <v>0</v>
      </c>
      <c r="I9" s="301">
        <f>E9*H9</f>
        <v>0</v>
      </c>
      <c r="J9" s="300">
        <v>0</v>
      </c>
      <c r="K9" s="301">
        <f>E9*J9</f>
        <v>0</v>
      </c>
      <c r="O9" s="293">
        <v>2</v>
      </c>
      <c r="AA9" s="262">
        <v>1</v>
      </c>
      <c r="AB9" s="262">
        <v>9</v>
      </c>
      <c r="AC9" s="262">
        <v>9</v>
      </c>
      <c r="AZ9" s="262">
        <v>4</v>
      </c>
      <c r="BA9" s="262">
        <f>IF(AZ9=1,G9,0)</f>
        <v>0</v>
      </c>
      <c r="BB9" s="262">
        <f>IF(AZ9=2,G9,0)</f>
        <v>0</v>
      </c>
      <c r="BC9" s="262">
        <f>IF(AZ9=3,G9,0)</f>
        <v>0</v>
      </c>
      <c r="BD9" s="262">
        <f>IF(AZ9=4,G9,0)</f>
        <v>0</v>
      </c>
      <c r="BE9" s="262">
        <f>IF(AZ9=5,G9,0)</f>
        <v>0</v>
      </c>
      <c r="CA9" s="293">
        <v>1</v>
      </c>
      <c r="CB9" s="293">
        <v>9</v>
      </c>
    </row>
    <row r="10" spans="1:80" x14ac:dyDescent="0.2">
      <c r="A10" s="294">
        <v>3</v>
      </c>
      <c r="B10" s="295" t="s">
        <v>2032</v>
      </c>
      <c r="C10" s="296" t="s">
        <v>2033</v>
      </c>
      <c r="D10" s="297" t="s">
        <v>181</v>
      </c>
      <c r="E10" s="298">
        <v>1397</v>
      </c>
      <c r="F10" s="298">
        <v>0</v>
      </c>
      <c r="G10" s="299">
        <f>E10*F10</f>
        <v>0</v>
      </c>
      <c r="H10" s="300">
        <v>0</v>
      </c>
      <c r="I10" s="301">
        <f>E10*H10</f>
        <v>0</v>
      </c>
      <c r="J10" s="300">
        <v>0</v>
      </c>
      <c r="K10" s="301">
        <f>E10*J10</f>
        <v>0</v>
      </c>
      <c r="O10" s="293">
        <v>2</v>
      </c>
      <c r="AA10" s="262">
        <v>1</v>
      </c>
      <c r="AB10" s="262">
        <v>9</v>
      </c>
      <c r="AC10" s="262">
        <v>9</v>
      </c>
      <c r="AZ10" s="262">
        <v>4</v>
      </c>
      <c r="BA10" s="262">
        <f>IF(AZ10=1,G10,0)</f>
        <v>0</v>
      </c>
      <c r="BB10" s="262">
        <f>IF(AZ10=2,G10,0)</f>
        <v>0</v>
      </c>
      <c r="BC10" s="262">
        <f>IF(AZ10=3,G10,0)</f>
        <v>0</v>
      </c>
      <c r="BD10" s="262">
        <f>IF(AZ10=4,G10,0)</f>
        <v>0</v>
      </c>
      <c r="BE10" s="262">
        <f>IF(AZ10=5,G10,0)</f>
        <v>0</v>
      </c>
      <c r="CA10" s="293">
        <v>1</v>
      </c>
      <c r="CB10" s="293">
        <v>9</v>
      </c>
    </row>
    <row r="11" spans="1:80" x14ac:dyDescent="0.2">
      <c r="A11" s="294">
        <v>4</v>
      </c>
      <c r="B11" s="295" t="s">
        <v>2034</v>
      </c>
      <c r="C11" s="296" t="s">
        <v>2035</v>
      </c>
      <c r="D11" s="297" t="s">
        <v>181</v>
      </c>
      <c r="E11" s="298">
        <v>1691</v>
      </c>
      <c r="F11" s="298">
        <v>0</v>
      </c>
      <c r="G11" s="299">
        <f>E11*F11</f>
        <v>0</v>
      </c>
      <c r="H11" s="300">
        <v>0</v>
      </c>
      <c r="I11" s="301">
        <f>E11*H11</f>
        <v>0</v>
      </c>
      <c r="J11" s="300">
        <v>0</v>
      </c>
      <c r="K11" s="301">
        <f>E11*J11</f>
        <v>0</v>
      </c>
      <c r="O11" s="293">
        <v>2</v>
      </c>
      <c r="AA11" s="262">
        <v>1</v>
      </c>
      <c r="AB11" s="262">
        <v>9</v>
      </c>
      <c r="AC11" s="262">
        <v>9</v>
      </c>
      <c r="AZ11" s="262">
        <v>4</v>
      </c>
      <c r="BA11" s="262">
        <f>IF(AZ11=1,G11,0)</f>
        <v>0</v>
      </c>
      <c r="BB11" s="262">
        <f>IF(AZ11=2,G11,0)</f>
        <v>0</v>
      </c>
      <c r="BC11" s="262">
        <f>IF(AZ11=3,G11,0)</f>
        <v>0</v>
      </c>
      <c r="BD11" s="262">
        <f>IF(AZ11=4,G11,0)</f>
        <v>0</v>
      </c>
      <c r="BE11" s="262">
        <f>IF(AZ11=5,G11,0)</f>
        <v>0</v>
      </c>
      <c r="CA11" s="293">
        <v>1</v>
      </c>
      <c r="CB11" s="293">
        <v>9</v>
      </c>
    </row>
    <row r="12" spans="1:80" x14ac:dyDescent="0.2">
      <c r="A12" s="294">
        <v>5</v>
      </c>
      <c r="B12" s="295" t="s">
        <v>2036</v>
      </c>
      <c r="C12" s="296" t="s">
        <v>2037</v>
      </c>
      <c r="D12" s="297" t="s">
        <v>181</v>
      </c>
      <c r="E12" s="298">
        <v>45</v>
      </c>
      <c r="F12" s="298">
        <v>0</v>
      </c>
      <c r="G12" s="299">
        <f>E12*F12</f>
        <v>0</v>
      </c>
      <c r="H12" s="300">
        <v>0</v>
      </c>
      <c r="I12" s="301">
        <f>E12*H12</f>
        <v>0</v>
      </c>
      <c r="J12" s="300">
        <v>0</v>
      </c>
      <c r="K12" s="301">
        <f>E12*J12</f>
        <v>0</v>
      </c>
      <c r="O12" s="293">
        <v>2</v>
      </c>
      <c r="AA12" s="262">
        <v>1</v>
      </c>
      <c r="AB12" s="262">
        <v>9</v>
      </c>
      <c r="AC12" s="262">
        <v>9</v>
      </c>
      <c r="AZ12" s="262">
        <v>4</v>
      </c>
      <c r="BA12" s="262">
        <f>IF(AZ12=1,G12,0)</f>
        <v>0</v>
      </c>
      <c r="BB12" s="262">
        <f>IF(AZ12=2,G12,0)</f>
        <v>0</v>
      </c>
      <c r="BC12" s="262">
        <f>IF(AZ12=3,G12,0)</f>
        <v>0</v>
      </c>
      <c r="BD12" s="262">
        <f>IF(AZ12=4,G12,0)</f>
        <v>0</v>
      </c>
      <c r="BE12" s="262">
        <f>IF(AZ12=5,G12,0)</f>
        <v>0</v>
      </c>
      <c r="CA12" s="293">
        <v>1</v>
      </c>
      <c r="CB12" s="293">
        <v>9</v>
      </c>
    </row>
    <row r="13" spans="1:80" x14ac:dyDescent="0.2">
      <c r="A13" s="294">
        <v>6</v>
      </c>
      <c r="B13" s="295" t="s">
        <v>2036</v>
      </c>
      <c r="C13" s="296" t="s">
        <v>2037</v>
      </c>
      <c r="D13" s="297" t="s">
        <v>181</v>
      </c>
      <c r="E13" s="298">
        <v>166</v>
      </c>
      <c r="F13" s="298">
        <v>0</v>
      </c>
      <c r="G13" s="299">
        <f>E13*F13</f>
        <v>0</v>
      </c>
      <c r="H13" s="300">
        <v>0</v>
      </c>
      <c r="I13" s="301">
        <f>E13*H13</f>
        <v>0</v>
      </c>
      <c r="J13" s="300">
        <v>0</v>
      </c>
      <c r="K13" s="301">
        <f>E13*J13</f>
        <v>0</v>
      </c>
      <c r="O13" s="293">
        <v>2</v>
      </c>
      <c r="AA13" s="262">
        <v>1</v>
      </c>
      <c r="AB13" s="262">
        <v>9</v>
      </c>
      <c r="AC13" s="262">
        <v>9</v>
      </c>
      <c r="AZ13" s="262">
        <v>4</v>
      </c>
      <c r="BA13" s="262">
        <f>IF(AZ13=1,G13,0)</f>
        <v>0</v>
      </c>
      <c r="BB13" s="262">
        <f>IF(AZ13=2,G13,0)</f>
        <v>0</v>
      </c>
      <c r="BC13" s="262">
        <f>IF(AZ13=3,G13,0)</f>
        <v>0</v>
      </c>
      <c r="BD13" s="262">
        <f>IF(AZ13=4,G13,0)</f>
        <v>0</v>
      </c>
      <c r="BE13" s="262">
        <f>IF(AZ13=5,G13,0)</f>
        <v>0</v>
      </c>
      <c r="CA13" s="293">
        <v>1</v>
      </c>
      <c r="CB13" s="293">
        <v>9</v>
      </c>
    </row>
    <row r="14" spans="1:80" x14ac:dyDescent="0.2">
      <c r="A14" s="294">
        <v>7</v>
      </c>
      <c r="B14" s="295" t="s">
        <v>2038</v>
      </c>
      <c r="C14" s="296" t="s">
        <v>2039</v>
      </c>
      <c r="D14" s="297" t="s">
        <v>181</v>
      </c>
      <c r="E14" s="298">
        <v>25</v>
      </c>
      <c r="F14" s="298">
        <v>0</v>
      </c>
      <c r="G14" s="299">
        <f>E14*F14</f>
        <v>0</v>
      </c>
      <c r="H14" s="300">
        <v>0</v>
      </c>
      <c r="I14" s="301">
        <f>E14*H14</f>
        <v>0</v>
      </c>
      <c r="J14" s="300">
        <v>0</v>
      </c>
      <c r="K14" s="301">
        <f>E14*J14</f>
        <v>0</v>
      </c>
      <c r="O14" s="293">
        <v>2</v>
      </c>
      <c r="AA14" s="262">
        <v>1</v>
      </c>
      <c r="AB14" s="262">
        <v>9</v>
      </c>
      <c r="AC14" s="262">
        <v>9</v>
      </c>
      <c r="AZ14" s="262">
        <v>4</v>
      </c>
      <c r="BA14" s="262">
        <f>IF(AZ14=1,G14,0)</f>
        <v>0</v>
      </c>
      <c r="BB14" s="262">
        <f>IF(AZ14=2,G14,0)</f>
        <v>0</v>
      </c>
      <c r="BC14" s="262">
        <f>IF(AZ14=3,G14,0)</f>
        <v>0</v>
      </c>
      <c r="BD14" s="262">
        <f>IF(AZ14=4,G14,0)</f>
        <v>0</v>
      </c>
      <c r="BE14" s="262">
        <f>IF(AZ14=5,G14,0)</f>
        <v>0</v>
      </c>
      <c r="CA14" s="293">
        <v>1</v>
      </c>
      <c r="CB14" s="293">
        <v>9</v>
      </c>
    </row>
    <row r="15" spans="1:80" x14ac:dyDescent="0.2">
      <c r="A15" s="294">
        <v>8</v>
      </c>
      <c r="B15" s="295" t="s">
        <v>2040</v>
      </c>
      <c r="C15" s="296" t="s">
        <v>2041</v>
      </c>
      <c r="D15" s="297" t="s">
        <v>181</v>
      </c>
      <c r="E15" s="298">
        <v>123</v>
      </c>
      <c r="F15" s="298">
        <v>0</v>
      </c>
      <c r="G15" s="299">
        <f>E15*F15</f>
        <v>0</v>
      </c>
      <c r="H15" s="300">
        <v>0</v>
      </c>
      <c r="I15" s="301">
        <f>E15*H15</f>
        <v>0</v>
      </c>
      <c r="J15" s="300">
        <v>0</v>
      </c>
      <c r="K15" s="301">
        <f>E15*J15</f>
        <v>0</v>
      </c>
      <c r="O15" s="293">
        <v>2</v>
      </c>
      <c r="AA15" s="262">
        <v>1</v>
      </c>
      <c r="AB15" s="262">
        <v>9</v>
      </c>
      <c r="AC15" s="262">
        <v>9</v>
      </c>
      <c r="AZ15" s="262">
        <v>4</v>
      </c>
      <c r="BA15" s="262">
        <f>IF(AZ15=1,G15,0)</f>
        <v>0</v>
      </c>
      <c r="BB15" s="262">
        <f>IF(AZ15=2,G15,0)</f>
        <v>0</v>
      </c>
      <c r="BC15" s="262">
        <f>IF(AZ15=3,G15,0)</f>
        <v>0</v>
      </c>
      <c r="BD15" s="262">
        <f>IF(AZ15=4,G15,0)</f>
        <v>0</v>
      </c>
      <c r="BE15" s="262">
        <f>IF(AZ15=5,G15,0)</f>
        <v>0</v>
      </c>
      <c r="CA15" s="293">
        <v>1</v>
      </c>
      <c r="CB15" s="293">
        <v>9</v>
      </c>
    </row>
    <row r="16" spans="1:80" x14ac:dyDescent="0.2">
      <c r="A16" s="294">
        <v>9</v>
      </c>
      <c r="B16" s="295" t="s">
        <v>2042</v>
      </c>
      <c r="C16" s="296" t="s">
        <v>2043</v>
      </c>
      <c r="D16" s="297" t="s">
        <v>181</v>
      </c>
      <c r="E16" s="298">
        <v>20</v>
      </c>
      <c r="F16" s="298">
        <v>0</v>
      </c>
      <c r="G16" s="299">
        <f>E16*F16</f>
        <v>0</v>
      </c>
      <c r="H16" s="300">
        <v>0</v>
      </c>
      <c r="I16" s="301">
        <f>E16*H16</f>
        <v>0</v>
      </c>
      <c r="J16" s="300">
        <v>0</v>
      </c>
      <c r="K16" s="301">
        <f>E16*J16</f>
        <v>0</v>
      </c>
      <c r="O16" s="293">
        <v>2</v>
      </c>
      <c r="AA16" s="262">
        <v>1</v>
      </c>
      <c r="AB16" s="262">
        <v>9</v>
      </c>
      <c r="AC16" s="262">
        <v>9</v>
      </c>
      <c r="AZ16" s="262">
        <v>4</v>
      </c>
      <c r="BA16" s="262">
        <f>IF(AZ16=1,G16,0)</f>
        <v>0</v>
      </c>
      <c r="BB16" s="262">
        <f>IF(AZ16=2,G16,0)</f>
        <v>0</v>
      </c>
      <c r="BC16" s="262">
        <f>IF(AZ16=3,G16,0)</f>
        <v>0</v>
      </c>
      <c r="BD16" s="262">
        <f>IF(AZ16=4,G16,0)</f>
        <v>0</v>
      </c>
      <c r="BE16" s="262">
        <f>IF(AZ16=5,G16,0)</f>
        <v>0</v>
      </c>
      <c r="CA16" s="293">
        <v>1</v>
      </c>
      <c r="CB16" s="293">
        <v>9</v>
      </c>
    </row>
    <row r="17" spans="1:80" x14ac:dyDescent="0.2">
      <c r="A17" s="294">
        <v>10</v>
      </c>
      <c r="B17" s="295" t="s">
        <v>2044</v>
      </c>
      <c r="C17" s="296" t="s">
        <v>2045</v>
      </c>
      <c r="D17" s="297" t="s">
        <v>93</v>
      </c>
      <c r="E17" s="298">
        <v>5</v>
      </c>
      <c r="F17" s="298">
        <v>0</v>
      </c>
      <c r="G17" s="299">
        <f>E17*F17</f>
        <v>0</v>
      </c>
      <c r="H17" s="300">
        <v>0</v>
      </c>
      <c r="I17" s="301">
        <f>E17*H17</f>
        <v>0</v>
      </c>
      <c r="J17" s="300">
        <v>0</v>
      </c>
      <c r="K17" s="301">
        <f>E17*J17</f>
        <v>0</v>
      </c>
      <c r="O17" s="293">
        <v>2</v>
      </c>
      <c r="AA17" s="262">
        <v>1</v>
      </c>
      <c r="AB17" s="262">
        <v>9</v>
      </c>
      <c r="AC17" s="262">
        <v>9</v>
      </c>
      <c r="AZ17" s="262">
        <v>4</v>
      </c>
      <c r="BA17" s="262">
        <f>IF(AZ17=1,G17,0)</f>
        <v>0</v>
      </c>
      <c r="BB17" s="262">
        <f>IF(AZ17=2,G17,0)</f>
        <v>0</v>
      </c>
      <c r="BC17" s="262">
        <f>IF(AZ17=3,G17,0)</f>
        <v>0</v>
      </c>
      <c r="BD17" s="262">
        <f>IF(AZ17=4,G17,0)</f>
        <v>0</v>
      </c>
      <c r="BE17" s="262">
        <f>IF(AZ17=5,G17,0)</f>
        <v>0</v>
      </c>
      <c r="CA17" s="293">
        <v>1</v>
      </c>
      <c r="CB17" s="293">
        <v>9</v>
      </c>
    </row>
    <row r="18" spans="1:80" x14ac:dyDescent="0.2">
      <c r="A18" s="294">
        <v>11</v>
      </c>
      <c r="B18" s="295" t="s">
        <v>2046</v>
      </c>
      <c r="C18" s="296" t="s">
        <v>2047</v>
      </c>
      <c r="D18" s="297" t="s">
        <v>93</v>
      </c>
      <c r="E18" s="298">
        <v>18</v>
      </c>
      <c r="F18" s="298">
        <v>0</v>
      </c>
      <c r="G18" s="299">
        <f>E18*F18</f>
        <v>0</v>
      </c>
      <c r="H18" s="300">
        <v>0</v>
      </c>
      <c r="I18" s="301">
        <f>E18*H18</f>
        <v>0</v>
      </c>
      <c r="J18" s="300">
        <v>0</v>
      </c>
      <c r="K18" s="301">
        <f>E18*J18</f>
        <v>0</v>
      </c>
      <c r="O18" s="293">
        <v>2</v>
      </c>
      <c r="AA18" s="262">
        <v>1</v>
      </c>
      <c r="AB18" s="262">
        <v>9</v>
      </c>
      <c r="AC18" s="262">
        <v>9</v>
      </c>
      <c r="AZ18" s="262">
        <v>4</v>
      </c>
      <c r="BA18" s="262">
        <f>IF(AZ18=1,G18,0)</f>
        <v>0</v>
      </c>
      <c r="BB18" s="262">
        <f>IF(AZ18=2,G18,0)</f>
        <v>0</v>
      </c>
      <c r="BC18" s="262">
        <f>IF(AZ18=3,G18,0)</f>
        <v>0</v>
      </c>
      <c r="BD18" s="262">
        <f>IF(AZ18=4,G18,0)</f>
        <v>0</v>
      </c>
      <c r="BE18" s="262">
        <f>IF(AZ18=5,G18,0)</f>
        <v>0</v>
      </c>
      <c r="CA18" s="293">
        <v>1</v>
      </c>
      <c r="CB18" s="293">
        <v>9</v>
      </c>
    </row>
    <row r="19" spans="1:80" x14ac:dyDescent="0.2">
      <c r="A19" s="294">
        <v>12</v>
      </c>
      <c r="B19" s="295" t="s">
        <v>2048</v>
      </c>
      <c r="C19" s="296" t="s">
        <v>2049</v>
      </c>
      <c r="D19" s="297" t="s">
        <v>93</v>
      </c>
      <c r="E19" s="298">
        <v>4</v>
      </c>
      <c r="F19" s="298">
        <v>0</v>
      </c>
      <c r="G19" s="299">
        <f>E19*F19</f>
        <v>0</v>
      </c>
      <c r="H19" s="300">
        <v>0</v>
      </c>
      <c r="I19" s="301">
        <f>E19*H19</f>
        <v>0</v>
      </c>
      <c r="J19" s="300">
        <v>0</v>
      </c>
      <c r="K19" s="301">
        <f>E19*J19</f>
        <v>0</v>
      </c>
      <c r="O19" s="293">
        <v>2</v>
      </c>
      <c r="AA19" s="262">
        <v>1</v>
      </c>
      <c r="AB19" s="262">
        <v>9</v>
      </c>
      <c r="AC19" s="262">
        <v>9</v>
      </c>
      <c r="AZ19" s="262">
        <v>4</v>
      </c>
      <c r="BA19" s="262">
        <f>IF(AZ19=1,G19,0)</f>
        <v>0</v>
      </c>
      <c r="BB19" s="262">
        <f>IF(AZ19=2,G19,0)</f>
        <v>0</v>
      </c>
      <c r="BC19" s="262">
        <f>IF(AZ19=3,G19,0)</f>
        <v>0</v>
      </c>
      <c r="BD19" s="262">
        <f>IF(AZ19=4,G19,0)</f>
        <v>0</v>
      </c>
      <c r="BE19" s="262">
        <f>IF(AZ19=5,G19,0)</f>
        <v>0</v>
      </c>
      <c r="CA19" s="293">
        <v>1</v>
      </c>
      <c r="CB19" s="293">
        <v>9</v>
      </c>
    </row>
    <row r="20" spans="1:80" x14ac:dyDescent="0.2">
      <c r="A20" s="294">
        <v>13</v>
      </c>
      <c r="B20" s="295" t="s">
        <v>2050</v>
      </c>
      <c r="C20" s="296" t="s">
        <v>2051</v>
      </c>
      <c r="D20" s="297" t="s">
        <v>93</v>
      </c>
      <c r="E20" s="298">
        <v>331</v>
      </c>
      <c r="F20" s="298">
        <v>0</v>
      </c>
      <c r="G20" s="299">
        <f>E20*F20</f>
        <v>0</v>
      </c>
      <c r="H20" s="300">
        <v>0</v>
      </c>
      <c r="I20" s="301">
        <f>E20*H20</f>
        <v>0</v>
      </c>
      <c r="J20" s="300">
        <v>0</v>
      </c>
      <c r="K20" s="301">
        <f>E20*J20</f>
        <v>0</v>
      </c>
      <c r="O20" s="293">
        <v>2</v>
      </c>
      <c r="AA20" s="262">
        <v>1</v>
      </c>
      <c r="AB20" s="262">
        <v>9</v>
      </c>
      <c r="AC20" s="262">
        <v>9</v>
      </c>
      <c r="AZ20" s="262">
        <v>4</v>
      </c>
      <c r="BA20" s="262">
        <f>IF(AZ20=1,G20,0)</f>
        <v>0</v>
      </c>
      <c r="BB20" s="262">
        <f>IF(AZ20=2,G20,0)</f>
        <v>0</v>
      </c>
      <c r="BC20" s="262">
        <f>IF(AZ20=3,G20,0)</f>
        <v>0</v>
      </c>
      <c r="BD20" s="262">
        <f>IF(AZ20=4,G20,0)</f>
        <v>0</v>
      </c>
      <c r="BE20" s="262">
        <f>IF(AZ20=5,G20,0)</f>
        <v>0</v>
      </c>
      <c r="CA20" s="293">
        <v>1</v>
      </c>
      <c r="CB20" s="293">
        <v>9</v>
      </c>
    </row>
    <row r="21" spans="1:80" x14ac:dyDescent="0.2">
      <c r="A21" s="294">
        <v>14</v>
      </c>
      <c r="B21" s="295" t="s">
        <v>2052</v>
      </c>
      <c r="C21" s="296" t="s">
        <v>2053</v>
      </c>
      <c r="D21" s="297" t="s">
        <v>93</v>
      </c>
      <c r="E21" s="298">
        <v>10</v>
      </c>
      <c r="F21" s="298">
        <v>0</v>
      </c>
      <c r="G21" s="299">
        <f>E21*F21</f>
        <v>0</v>
      </c>
      <c r="H21" s="300">
        <v>0</v>
      </c>
      <c r="I21" s="301">
        <f>E21*H21</f>
        <v>0</v>
      </c>
      <c r="J21" s="300">
        <v>0</v>
      </c>
      <c r="K21" s="301">
        <f>E21*J21</f>
        <v>0</v>
      </c>
      <c r="O21" s="293">
        <v>2</v>
      </c>
      <c r="AA21" s="262">
        <v>1</v>
      </c>
      <c r="AB21" s="262">
        <v>9</v>
      </c>
      <c r="AC21" s="262">
        <v>9</v>
      </c>
      <c r="AZ21" s="262">
        <v>4</v>
      </c>
      <c r="BA21" s="262">
        <f>IF(AZ21=1,G21,0)</f>
        <v>0</v>
      </c>
      <c r="BB21" s="262">
        <f>IF(AZ21=2,G21,0)</f>
        <v>0</v>
      </c>
      <c r="BC21" s="262">
        <f>IF(AZ21=3,G21,0)</f>
        <v>0</v>
      </c>
      <c r="BD21" s="262">
        <f>IF(AZ21=4,G21,0)</f>
        <v>0</v>
      </c>
      <c r="BE21" s="262">
        <f>IF(AZ21=5,G21,0)</f>
        <v>0</v>
      </c>
      <c r="CA21" s="293">
        <v>1</v>
      </c>
      <c r="CB21" s="293">
        <v>9</v>
      </c>
    </row>
    <row r="22" spans="1:80" x14ac:dyDescent="0.2">
      <c r="A22" s="294">
        <v>15</v>
      </c>
      <c r="B22" s="295" t="s">
        <v>2054</v>
      </c>
      <c r="C22" s="296" t="s">
        <v>2055</v>
      </c>
      <c r="D22" s="297" t="s">
        <v>93</v>
      </c>
      <c r="E22" s="298">
        <v>4</v>
      </c>
      <c r="F22" s="298">
        <v>0</v>
      </c>
      <c r="G22" s="299">
        <f>E22*F22</f>
        <v>0</v>
      </c>
      <c r="H22" s="300">
        <v>0</v>
      </c>
      <c r="I22" s="301">
        <f>E22*H22</f>
        <v>0</v>
      </c>
      <c r="J22" s="300">
        <v>0</v>
      </c>
      <c r="K22" s="301">
        <f>E22*J22</f>
        <v>0</v>
      </c>
      <c r="O22" s="293">
        <v>2</v>
      </c>
      <c r="AA22" s="262">
        <v>1</v>
      </c>
      <c r="AB22" s="262">
        <v>9</v>
      </c>
      <c r="AC22" s="262">
        <v>9</v>
      </c>
      <c r="AZ22" s="262">
        <v>4</v>
      </c>
      <c r="BA22" s="262">
        <f>IF(AZ22=1,G22,0)</f>
        <v>0</v>
      </c>
      <c r="BB22" s="262">
        <f>IF(AZ22=2,G22,0)</f>
        <v>0</v>
      </c>
      <c r="BC22" s="262">
        <f>IF(AZ22=3,G22,0)</f>
        <v>0</v>
      </c>
      <c r="BD22" s="262">
        <f>IF(AZ22=4,G22,0)</f>
        <v>0</v>
      </c>
      <c r="BE22" s="262">
        <f>IF(AZ22=5,G22,0)</f>
        <v>0</v>
      </c>
      <c r="CA22" s="293">
        <v>1</v>
      </c>
      <c r="CB22" s="293">
        <v>9</v>
      </c>
    </row>
    <row r="23" spans="1:80" x14ac:dyDescent="0.2">
      <c r="A23" s="294">
        <v>16</v>
      </c>
      <c r="B23" s="295" t="s">
        <v>2056</v>
      </c>
      <c r="C23" s="296" t="s">
        <v>2057</v>
      </c>
      <c r="D23" s="297" t="s">
        <v>93</v>
      </c>
      <c r="E23" s="298">
        <v>85</v>
      </c>
      <c r="F23" s="298">
        <v>0</v>
      </c>
      <c r="G23" s="299">
        <f>E23*F23</f>
        <v>0</v>
      </c>
      <c r="H23" s="300">
        <v>0</v>
      </c>
      <c r="I23" s="301">
        <f>E23*H23</f>
        <v>0</v>
      </c>
      <c r="J23" s="300">
        <v>0</v>
      </c>
      <c r="K23" s="301">
        <f>E23*J23</f>
        <v>0</v>
      </c>
      <c r="O23" s="293">
        <v>2</v>
      </c>
      <c r="AA23" s="262">
        <v>1</v>
      </c>
      <c r="AB23" s="262">
        <v>9</v>
      </c>
      <c r="AC23" s="262">
        <v>9</v>
      </c>
      <c r="AZ23" s="262">
        <v>4</v>
      </c>
      <c r="BA23" s="262">
        <f>IF(AZ23=1,G23,0)</f>
        <v>0</v>
      </c>
      <c r="BB23" s="262">
        <f>IF(AZ23=2,G23,0)</f>
        <v>0</v>
      </c>
      <c r="BC23" s="262">
        <f>IF(AZ23=3,G23,0)</f>
        <v>0</v>
      </c>
      <c r="BD23" s="262">
        <f>IF(AZ23=4,G23,0)</f>
        <v>0</v>
      </c>
      <c r="BE23" s="262">
        <f>IF(AZ23=5,G23,0)</f>
        <v>0</v>
      </c>
      <c r="CA23" s="293">
        <v>1</v>
      </c>
      <c r="CB23" s="293">
        <v>9</v>
      </c>
    </row>
    <row r="24" spans="1:80" x14ac:dyDescent="0.2">
      <c r="A24" s="294">
        <v>17</v>
      </c>
      <c r="B24" s="295" t="s">
        <v>2058</v>
      </c>
      <c r="C24" s="296" t="s">
        <v>2059</v>
      </c>
      <c r="D24" s="297" t="s">
        <v>93</v>
      </c>
      <c r="E24" s="298">
        <v>55</v>
      </c>
      <c r="F24" s="298">
        <v>0</v>
      </c>
      <c r="G24" s="299">
        <f>E24*F24</f>
        <v>0</v>
      </c>
      <c r="H24" s="300">
        <v>0</v>
      </c>
      <c r="I24" s="301">
        <f>E24*H24</f>
        <v>0</v>
      </c>
      <c r="J24" s="300">
        <v>0</v>
      </c>
      <c r="K24" s="301">
        <f>E24*J24</f>
        <v>0</v>
      </c>
      <c r="O24" s="293">
        <v>2</v>
      </c>
      <c r="AA24" s="262">
        <v>1</v>
      </c>
      <c r="AB24" s="262">
        <v>9</v>
      </c>
      <c r="AC24" s="262">
        <v>9</v>
      </c>
      <c r="AZ24" s="262">
        <v>4</v>
      </c>
      <c r="BA24" s="262">
        <f>IF(AZ24=1,G24,0)</f>
        <v>0</v>
      </c>
      <c r="BB24" s="262">
        <f>IF(AZ24=2,G24,0)</f>
        <v>0</v>
      </c>
      <c r="BC24" s="262">
        <f>IF(AZ24=3,G24,0)</f>
        <v>0</v>
      </c>
      <c r="BD24" s="262">
        <f>IF(AZ24=4,G24,0)</f>
        <v>0</v>
      </c>
      <c r="BE24" s="262">
        <f>IF(AZ24=5,G24,0)</f>
        <v>0</v>
      </c>
      <c r="CA24" s="293">
        <v>1</v>
      </c>
      <c r="CB24" s="293">
        <v>9</v>
      </c>
    </row>
    <row r="25" spans="1:80" x14ac:dyDescent="0.2">
      <c r="A25" s="294">
        <v>18</v>
      </c>
      <c r="B25" s="295" t="s">
        <v>2060</v>
      </c>
      <c r="C25" s="296" t="s">
        <v>2061</v>
      </c>
      <c r="D25" s="297" t="s">
        <v>93</v>
      </c>
      <c r="E25" s="298">
        <v>5</v>
      </c>
      <c r="F25" s="298">
        <v>0</v>
      </c>
      <c r="G25" s="299">
        <f>E25*F25</f>
        <v>0</v>
      </c>
      <c r="H25" s="300">
        <v>0</v>
      </c>
      <c r="I25" s="301">
        <f>E25*H25</f>
        <v>0</v>
      </c>
      <c r="J25" s="300">
        <v>0</v>
      </c>
      <c r="K25" s="301">
        <f>E25*J25</f>
        <v>0</v>
      </c>
      <c r="O25" s="293">
        <v>2</v>
      </c>
      <c r="AA25" s="262">
        <v>1</v>
      </c>
      <c r="AB25" s="262">
        <v>9</v>
      </c>
      <c r="AC25" s="262">
        <v>9</v>
      </c>
      <c r="AZ25" s="262">
        <v>4</v>
      </c>
      <c r="BA25" s="262">
        <f>IF(AZ25=1,G25,0)</f>
        <v>0</v>
      </c>
      <c r="BB25" s="262">
        <f>IF(AZ25=2,G25,0)</f>
        <v>0</v>
      </c>
      <c r="BC25" s="262">
        <f>IF(AZ25=3,G25,0)</f>
        <v>0</v>
      </c>
      <c r="BD25" s="262">
        <f>IF(AZ25=4,G25,0)</f>
        <v>0</v>
      </c>
      <c r="BE25" s="262">
        <f>IF(AZ25=5,G25,0)</f>
        <v>0</v>
      </c>
      <c r="CA25" s="293">
        <v>1</v>
      </c>
      <c r="CB25" s="293">
        <v>9</v>
      </c>
    </row>
    <row r="26" spans="1:80" x14ac:dyDescent="0.2">
      <c r="A26" s="294">
        <v>19</v>
      </c>
      <c r="B26" s="295" t="s">
        <v>2062</v>
      </c>
      <c r="C26" s="296" t="s">
        <v>2063</v>
      </c>
      <c r="D26" s="297" t="s">
        <v>93</v>
      </c>
      <c r="E26" s="298">
        <v>34</v>
      </c>
      <c r="F26" s="298">
        <v>0</v>
      </c>
      <c r="G26" s="299">
        <f>E26*F26</f>
        <v>0</v>
      </c>
      <c r="H26" s="300">
        <v>0</v>
      </c>
      <c r="I26" s="301">
        <f>E26*H26</f>
        <v>0</v>
      </c>
      <c r="J26" s="300">
        <v>0</v>
      </c>
      <c r="K26" s="301">
        <f>E26*J26</f>
        <v>0</v>
      </c>
      <c r="O26" s="293">
        <v>2</v>
      </c>
      <c r="AA26" s="262">
        <v>1</v>
      </c>
      <c r="AB26" s="262">
        <v>9</v>
      </c>
      <c r="AC26" s="262">
        <v>9</v>
      </c>
      <c r="AZ26" s="262">
        <v>4</v>
      </c>
      <c r="BA26" s="262">
        <f>IF(AZ26=1,G26,0)</f>
        <v>0</v>
      </c>
      <c r="BB26" s="262">
        <f>IF(AZ26=2,G26,0)</f>
        <v>0</v>
      </c>
      <c r="BC26" s="262">
        <f>IF(AZ26=3,G26,0)</f>
        <v>0</v>
      </c>
      <c r="BD26" s="262">
        <f>IF(AZ26=4,G26,0)</f>
        <v>0</v>
      </c>
      <c r="BE26" s="262">
        <f>IF(AZ26=5,G26,0)</f>
        <v>0</v>
      </c>
      <c r="CA26" s="293">
        <v>1</v>
      </c>
      <c r="CB26" s="293">
        <v>9</v>
      </c>
    </row>
    <row r="27" spans="1:80" x14ac:dyDescent="0.2">
      <c r="A27" s="294">
        <v>20</v>
      </c>
      <c r="B27" s="295" t="s">
        <v>2064</v>
      </c>
      <c r="C27" s="296" t="s">
        <v>2065</v>
      </c>
      <c r="D27" s="297" t="s">
        <v>93</v>
      </c>
      <c r="E27" s="298">
        <v>12</v>
      </c>
      <c r="F27" s="298">
        <v>0</v>
      </c>
      <c r="G27" s="299">
        <f>E27*F27</f>
        <v>0</v>
      </c>
      <c r="H27" s="300">
        <v>0</v>
      </c>
      <c r="I27" s="301">
        <f>E27*H27</f>
        <v>0</v>
      </c>
      <c r="J27" s="300">
        <v>0</v>
      </c>
      <c r="K27" s="301">
        <f>E27*J27</f>
        <v>0</v>
      </c>
      <c r="O27" s="293">
        <v>2</v>
      </c>
      <c r="AA27" s="262">
        <v>1</v>
      </c>
      <c r="AB27" s="262">
        <v>9</v>
      </c>
      <c r="AC27" s="262">
        <v>9</v>
      </c>
      <c r="AZ27" s="262">
        <v>4</v>
      </c>
      <c r="BA27" s="262">
        <f>IF(AZ27=1,G27,0)</f>
        <v>0</v>
      </c>
      <c r="BB27" s="262">
        <f>IF(AZ27=2,G27,0)</f>
        <v>0</v>
      </c>
      <c r="BC27" s="262">
        <f>IF(AZ27=3,G27,0)</f>
        <v>0</v>
      </c>
      <c r="BD27" s="262">
        <f>IF(AZ27=4,G27,0)</f>
        <v>0</v>
      </c>
      <c r="BE27" s="262">
        <f>IF(AZ27=5,G27,0)</f>
        <v>0</v>
      </c>
      <c r="CA27" s="293">
        <v>1</v>
      </c>
      <c r="CB27" s="293">
        <v>9</v>
      </c>
    </row>
    <row r="28" spans="1:80" x14ac:dyDescent="0.2">
      <c r="A28" s="294">
        <v>21</v>
      </c>
      <c r="B28" s="295" t="s">
        <v>2066</v>
      </c>
      <c r="C28" s="296" t="s">
        <v>2067</v>
      </c>
      <c r="D28" s="297" t="s">
        <v>93</v>
      </c>
      <c r="E28" s="298">
        <v>32</v>
      </c>
      <c r="F28" s="298">
        <v>0</v>
      </c>
      <c r="G28" s="299">
        <f>E28*F28</f>
        <v>0</v>
      </c>
      <c r="H28" s="300">
        <v>0</v>
      </c>
      <c r="I28" s="301">
        <f>E28*H28</f>
        <v>0</v>
      </c>
      <c r="J28" s="300">
        <v>0</v>
      </c>
      <c r="K28" s="301">
        <f>E28*J28</f>
        <v>0</v>
      </c>
      <c r="O28" s="293">
        <v>2</v>
      </c>
      <c r="AA28" s="262">
        <v>1</v>
      </c>
      <c r="AB28" s="262">
        <v>9</v>
      </c>
      <c r="AC28" s="262">
        <v>9</v>
      </c>
      <c r="AZ28" s="262">
        <v>4</v>
      </c>
      <c r="BA28" s="262">
        <f>IF(AZ28=1,G28,0)</f>
        <v>0</v>
      </c>
      <c r="BB28" s="262">
        <f>IF(AZ28=2,G28,0)</f>
        <v>0</v>
      </c>
      <c r="BC28" s="262">
        <f>IF(AZ28=3,G28,0)</f>
        <v>0</v>
      </c>
      <c r="BD28" s="262">
        <f>IF(AZ28=4,G28,0)</f>
        <v>0</v>
      </c>
      <c r="BE28" s="262">
        <f>IF(AZ28=5,G28,0)</f>
        <v>0</v>
      </c>
      <c r="CA28" s="293">
        <v>1</v>
      </c>
      <c r="CB28" s="293">
        <v>9</v>
      </c>
    </row>
    <row r="29" spans="1:80" x14ac:dyDescent="0.2">
      <c r="A29" s="294">
        <v>22</v>
      </c>
      <c r="B29" s="295" t="s">
        <v>2068</v>
      </c>
      <c r="C29" s="296" t="s">
        <v>2069</v>
      </c>
      <c r="D29" s="297" t="s">
        <v>93</v>
      </c>
      <c r="E29" s="298">
        <v>5</v>
      </c>
      <c r="F29" s="298">
        <v>0</v>
      </c>
      <c r="G29" s="299">
        <f>E29*F29</f>
        <v>0</v>
      </c>
      <c r="H29" s="300">
        <v>0</v>
      </c>
      <c r="I29" s="301">
        <f>E29*H29</f>
        <v>0</v>
      </c>
      <c r="J29" s="300">
        <v>0</v>
      </c>
      <c r="K29" s="301">
        <f>E29*J29</f>
        <v>0</v>
      </c>
      <c r="O29" s="293">
        <v>2</v>
      </c>
      <c r="AA29" s="262">
        <v>1</v>
      </c>
      <c r="AB29" s="262">
        <v>9</v>
      </c>
      <c r="AC29" s="262">
        <v>9</v>
      </c>
      <c r="AZ29" s="262">
        <v>4</v>
      </c>
      <c r="BA29" s="262">
        <f>IF(AZ29=1,G29,0)</f>
        <v>0</v>
      </c>
      <c r="BB29" s="262">
        <f>IF(AZ29=2,G29,0)</f>
        <v>0</v>
      </c>
      <c r="BC29" s="262">
        <f>IF(AZ29=3,G29,0)</f>
        <v>0</v>
      </c>
      <c r="BD29" s="262">
        <f>IF(AZ29=4,G29,0)</f>
        <v>0</v>
      </c>
      <c r="BE29" s="262">
        <f>IF(AZ29=5,G29,0)</f>
        <v>0</v>
      </c>
      <c r="CA29" s="293">
        <v>1</v>
      </c>
      <c r="CB29" s="293">
        <v>9</v>
      </c>
    </row>
    <row r="30" spans="1:80" x14ac:dyDescent="0.2">
      <c r="A30" s="294">
        <v>23</v>
      </c>
      <c r="B30" s="295" t="s">
        <v>2070</v>
      </c>
      <c r="C30" s="296" t="s">
        <v>2071</v>
      </c>
      <c r="D30" s="297" t="s">
        <v>181</v>
      </c>
      <c r="E30" s="298">
        <v>730</v>
      </c>
      <c r="F30" s="298">
        <v>0</v>
      </c>
      <c r="G30" s="299">
        <f>E30*F30</f>
        <v>0</v>
      </c>
      <c r="H30" s="300">
        <v>0</v>
      </c>
      <c r="I30" s="301">
        <f>E30*H30</f>
        <v>0</v>
      </c>
      <c r="J30" s="300">
        <v>0</v>
      </c>
      <c r="K30" s="301">
        <f>E30*J30</f>
        <v>0</v>
      </c>
      <c r="O30" s="293">
        <v>2</v>
      </c>
      <c r="AA30" s="262">
        <v>1</v>
      </c>
      <c r="AB30" s="262">
        <v>9</v>
      </c>
      <c r="AC30" s="262">
        <v>9</v>
      </c>
      <c r="AZ30" s="262">
        <v>4</v>
      </c>
      <c r="BA30" s="262">
        <f>IF(AZ30=1,G30,0)</f>
        <v>0</v>
      </c>
      <c r="BB30" s="262">
        <f>IF(AZ30=2,G30,0)</f>
        <v>0</v>
      </c>
      <c r="BC30" s="262">
        <f>IF(AZ30=3,G30,0)</f>
        <v>0</v>
      </c>
      <c r="BD30" s="262">
        <f>IF(AZ30=4,G30,0)</f>
        <v>0</v>
      </c>
      <c r="BE30" s="262">
        <f>IF(AZ30=5,G30,0)</f>
        <v>0</v>
      </c>
      <c r="CA30" s="293">
        <v>1</v>
      </c>
      <c r="CB30" s="293">
        <v>9</v>
      </c>
    </row>
    <row r="31" spans="1:80" x14ac:dyDescent="0.2">
      <c r="A31" s="294">
        <v>24</v>
      </c>
      <c r="B31" s="295" t="s">
        <v>2072</v>
      </c>
      <c r="C31" s="296" t="s">
        <v>2073</v>
      </c>
      <c r="D31" s="297" t="s">
        <v>181</v>
      </c>
      <c r="E31" s="298">
        <v>65</v>
      </c>
      <c r="F31" s="298">
        <v>0</v>
      </c>
      <c r="G31" s="299">
        <f>E31*F31</f>
        <v>0</v>
      </c>
      <c r="H31" s="300">
        <v>0</v>
      </c>
      <c r="I31" s="301">
        <f>E31*H31</f>
        <v>0</v>
      </c>
      <c r="J31" s="300">
        <v>0</v>
      </c>
      <c r="K31" s="301">
        <f>E31*J31</f>
        <v>0</v>
      </c>
      <c r="O31" s="293">
        <v>2</v>
      </c>
      <c r="AA31" s="262">
        <v>1</v>
      </c>
      <c r="AB31" s="262">
        <v>9</v>
      </c>
      <c r="AC31" s="262">
        <v>9</v>
      </c>
      <c r="AZ31" s="262">
        <v>4</v>
      </c>
      <c r="BA31" s="262">
        <f>IF(AZ31=1,G31,0)</f>
        <v>0</v>
      </c>
      <c r="BB31" s="262">
        <f>IF(AZ31=2,G31,0)</f>
        <v>0</v>
      </c>
      <c r="BC31" s="262">
        <f>IF(AZ31=3,G31,0)</f>
        <v>0</v>
      </c>
      <c r="BD31" s="262">
        <f>IF(AZ31=4,G31,0)</f>
        <v>0</v>
      </c>
      <c r="BE31" s="262">
        <f>IF(AZ31=5,G31,0)</f>
        <v>0</v>
      </c>
      <c r="CA31" s="293">
        <v>1</v>
      </c>
      <c r="CB31" s="293">
        <v>9</v>
      </c>
    </row>
    <row r="32" spans="1:80" x14ac:dyDescent="0.2">
      <c r="A32" s="294">
        <v>25</v>
      </c>
      <c r="B32" s="295" t="s">
        <v>2074</v>
      </c>
      <c r="C32" s="296" t="s">
        <v>2075</v>
      </c>
      <c r="D32" s="297" t="s">
        <v>93</v>
      </c>
      <c r="E32" s="298">
        <v>13</v>
      </c>
      <c r="F32" s="298">
        <v>0</v>
      </c>
      <c r="G32" s="299">
        <f>E32*F32</f>
        <v>0</v>
      </c>
      <c r="H32" s="300">
        <v>0</v>
      </c>
      <c r="I32" s="301">
        <f>E32*H32</f>
        <v>0</v>
      </c>
      <c r="J32" s="300">
        <v>0</v>
      </c>
      <c r="K32" s="301">
        <f>E32*J32</f>
        <v>0</v>
      </c>
      <c r="O32" s="293">
        <v>2</v>
      </c>
      <c r="AA32" s="262">
        <v>1</v>
      </c>
      <c r="AB32" s="262">
        <v>9</v>
      </c>
      <c r="AC32" s="262">
        <v>9</v>
      </c>
      <c r="AZ32" s="262">
        <v>4</v>
      </c>
      <c r="BA32" s="262">
        <f>IF(AZ32=1,G32,0)</f>
        <v>0</v>
      </c>
      <c r="BB32" s="262">
        <f>IF(AZ32=2,G32,0)</f>
        <v>0</v>
      </c>
      <c r="BC32" s="262">
        <f>IF(AZ32=3,G32,0)</f>
        <v>0</v>
      </c>
      <c r="BD32" s="262">
        <f>IF(AZ32=4,G32,0)</f>
        <v>0</v>
      </c>
      <c r="BE32" s="262">
        <f>IF(AZ32=5,G32,0)</f>
        <v>0</v>
      </c>
      <c r="CA32" s="293">
        <v>1</v>
      </c>
      <c r="CB32" s="293">
        <v>9</v>
      </c>
    </row>
    <row r="33" spans="1:80" x14ac:dyDescent="0.2">
      <c r="A33" s="294">
        <v>26</v>
      </c>
      <c r="B33" s="295" t="s">
        <v>2076</v>
      </c>
      <c r="C33" s="296" t="s">
        <v>2077</v>
      </c>
      <c r="D33" s="297" t="s">
        <v>93</v>
      </c>
      <c r="E33" s="298">
        <v>163</v>
      </c>
      <c r="F33" s="298">
        <v>0</v>
      </c>
      <c r="G33" s="299">
        <f>E33*F33</f>
        <v>0</v>
      </c>
      <c r="H33" s="300">
        <v>0</v>
      </c>
      <c r="I33" s="301">
        <f>E33*H33</f>
        <v>0</v>
      </c>
      <c r="J33" s="300">
        <v>0</v>
      </c>
      <c r="K33" s="301">
        <f>E33*J33</f>
        <v>0</v>
      </c>
      <c r="O33" s="293">
        <v>2</v>
      </c>
      <c r="AA33" s="262">
        <v>1</v>
      </c>
      <c r="AB33" s="262">
        <v>9</v>
      </c>
      <c r="AC33" s="262">
        <v>9</v>
      </c>
      <c r="AZ33" s="262">
        <v>4</v>
      </c>
      <c r="BA33" s="262">
        <f>IF(AZ33=1,G33,0)</f>
        <v>0</v>
      </c>
      <c r="BB33" s="262">
        <f>IF(AZ33=2,G33,0)</f>
        <v>0</v>
      </c>
      <c r="BC33" s="262">
        <f>IF(AZ33=3,G33,0)</f>
        <v>0</v>
      </c>
      <c r="BD33" s="262">
        <f>IF(AZ33=4,G33,0)</f>
        <v>0</v>
      </c>
      <c r="BE33" s="262">
        <f>IF(AZ33=5,G33,0)</f>
        <v>0</v>
      </c>
      <c r="CA33" s="293">
        <v>1</v>
      </c>
      <c r="CB33" s="293">
        <v>9</v>
      </c>
    </row>
    <row r="34" spans="1:80" x14ac:dyDescent="0.2">
      <c r="A34" s="294">
        <v>27</v>
      </c>
      <c r="B34" s="295" t="s">
        <v>2078</v>
      </c>
      <c r="C34" s="296" t="s">
        <v>2079</v>
      </c>
      <c r="D34" s="297" t="s">
        <v>93</v>
      </c>
      <c r="E34" s="298">
        <v>95</v>
      </c>
      <c r="F34" s="298">
        <v>0</v>
      </c>
      <c r="G34" s="299">
        <f>E34*F34</f>
        <v>0</v>
      </c>
      <c r="H34" s="300">
        <v>0</v>
      </c>
      <c r="I34" s="301">
        <f>E34*H34</f>
        <v>0</v>
      </c>
      <c r="J34" s="300">
        <v>0</v>
      </c>
      <c r="K34" s="301">
        <f>E34*J34</f>
        <v>0</v>
      </c>
      <c r="O34" s="293">
        <v>2</v>
      </c>
      <c r="AA34" s="262">
        <v>1</v>
      </c>
      <c r="AB34" s="262">
        <v>9</v>
      </c>
      <c r="AC34" s="262">
        <v>9</v>
      </c>
      <c r="AZ34" s="262">
        <v>4</v>
      </c>
      <c r="BA34" s="262">
        <f>IF(AZ34=1,G34,0)</f>
        <v>0</v>
      </c>
      <c r="BB34" s="262">
        <f>IF(AZ34=2,G34,0)</f>
        <v>0</v>
      </c>
      <c r="BC34" s="262">
        <f>IF(AZ34=3,G34,0)</f>
        <v>0</v>
      </c>
      <c r="BD34" s="262">
        <f>IF(AZ34=4,G34,0)</f>
        <v>0</v>
      </c>
      <c r="BE34" s="262">
        <f>IF(AZ34=5,G34,0)</f>
        <v>0</v>
      </c>
      <c r="CA34" s="293">
        <v>1</v>
      </c>
      <c r="CB34" s="293">
        <v>9</v>
      </c>
    </row>
    <row r="35" spans="1:80" x14ac:dyDescent="0.2">
      <c r="A35" s="294">
        <v>28</v>
      </c>
      <c r="B35" s="295" t="s">
        <v>2080</v>
      </c>
      <c r="C35" s="296" t="s">
        <v>2081</v>
      </c>
      <c r="D35" s="297" t="s">
        <v>93</v>
      </c>
      <c r="E35" s="298">
        <v>5</v>
      </c>
      <c r="F35" s="298">
        <v>0</v>
      </c>
      <c r="G35" s="299">
        <f>E35*F35</f>
        <v>0</v>
      </c>
      <c r="H35" s="300">
        <v>0</v>
      </c>
      <c r="I35" s="301">
        <f>E35*H35</f>
        <v>0</v>
      </c>
      <c r="J35" s="300">
        <v>0</v>
      </c>
      <c r="K35" s="301">
        <f>E35*J35</f>
        <v>0</v>
      </c>
      <c r="O35" s="293">
        <v>2</v>
      </c>
      <c r="AA35" s="262">
        <v>1</v>
      </c>
      <c r="AB35" s="262">
        <v>9</v>
      </c>
      <c r="AC35" s="262">
        <v>9</v>
      </c>
      <c r="AZ35" s="262">
        <v>4</v>
      </c>
      <c r="BA35" s="262">
        <f>IF(AZ35=1,G35,0)</f>
        <v>0</v>
      </c>
      <c r="BB35" s="262">
        <f>IF(AZ35=2,G35,0)</f>
        <v>0</v>
      </c>
      <c r="BC35" s="262">
        <f>IF(AZ35=3,G35,0)</f>
        <v>0</v>
      </c>
      <c r="BD35" s="262">
        <f>IF(AZ35=4,G35,0)</f>
        <v>0</v>
      </c>
      <c r="BE35" s="262">
        <f>IF(AZ35=5,G35,0)</f>
        <v>0</v>
      </c>
      <c r="CA35" s="293">
        <v>1</v>
      </c>
      <c r="CB35" s="293">
        <v>9</v>
      </c>
    </row>
    <row r="36" spans="1:80" x14ac:dyDescent="0.2">
      <c r="A36" s="294">
        <v>29</v>
      </c>
      <c r="B36" s="295" t="s">
        <v>2082</v>
      </c>
      <c r="C36" s="296" t="s">
        <v>2083</v>
      </c>
      <c r="D36" s="297" t="s">
        <v>93</v>
      </c>
      <c r="E36" s="298">
        <v>8</v>
      </c>
      <c r="F36" s="298">
        <v>0</v>
      </c>
      <c r="G36" s="299">
        <f>E36*F36</f>
        <v>0</v>
      </c>
      <c r="H36" s="300">
        <v>0</v>
      </c>
      <c r="I36" s="301">
        <f>E36*H36</f>
        <v>0</v>
      </c>
      <c r="J36" s="300">
        <v>0</v>
      </c>
      <c r="K36" s="301">
        <f>E36*J36</f>
        <v>0</v>
      </c>
      <c r="O36" s="293">
        <v>2</v>
      </c>
      <c r="AA36" s="262">
        <v>1</v>
      </c>
      <c r="AB36" s="262">
        <v>9</v>
      </c>
      <c r="AC36" s="262">
        <v>9</v>
      </c>
      <c r="AZ36" s="262">
        <v>4</v>
      </c>
      <c r="BA36" s="262">
        <f>IF(AZ36=1,G36,0)</f>
        <v>0</v>
      </c>
      <c r="BB36" s="262">
        <f>IF(AZ36=2,G36,0)</f>
        <v>0</v>
      </c>
      <c r="BC36" s="262">
        <f>IF(AZ36=3,G36,0)</f>
        <v>0</v>
      </c>
      <c r="BD36" s="262">
        <f>IF(AZ36=4,G36,0)</f>
        <v>0</v>
      </c>
      <c r="BE36" s="262">
        <f>IF(AZ36=5,G36,0)</f>
        <v>0</v>
      </c>
      <c r="CA36" s="293">
        <v>1</v>
      </c>
      <c r="CB36" s="293">
        <v>9</v>
      </c>
    </row>
    <row r="37" spans="1:80" x14ac:dyDescent="0.2">
      <c r="A37" s="313"/>
      <c r="B37" s="314" t="s">
        <v>94</v>
      </c>
      <c r="C37" s="315" t="s">
        <v>2027</v>
      </c>
      <c r="D37" s="316"/>
      <c r="E37" s="317"/>
      <c r="F37" s="318"/>
      <c r="G37" s="319">
        <f>SUM(G7:G36)</f>
        <v>0</v>
      </c>
      <c r="H37" s="320"/>
      <c r="I37" s="321">
        <f>SUM(I7:I36)</f>
        <v>0</v>
      </c>
      <c r="J37" s="320"/>
      <c r="K37" s="321">
        <f>SUM(K7:K36)</f>
        <v>0</v>
      </c>
      <c r="O37" s="293">
        <v>4</v>
      </c>
      <c r="BA37" s="322">
        <f>SUM(BA7:BA36)</f>
        <v>0</v>
      </c>
      <c r="BB37" s="322">
        <f>SUM(BB7:BB36)</f>
        <v>0</v>
      </c>
      <c r="BC37" s="322">
        <f>SUM(BC7:BC36)</f>
        <v>0</v>
      </c>
      <c r="BD37" s="322">
        <f>SUM(BD7:BD36)</f>
        <v>0</v>
      </c>
      <c r="BE37" s="322">
        <f>SUM(BE7:BE36)</f>
        <v>0</v>
      </c>
    </row>
    <row r="38" spans="1:80" x14ac:dyDescent="0.2">
      <c r="A38" s="283" t="s">
        <v>90</v>
      </c>
      <c r="B38" s="284" t="s">
        <v>1400</v>
      </c>
      <c r="C38" s="285" t="s">
        <v>2026</v>
      </c>
      <c r="D38" s="286"/>
      <c r="E38" s="287"/>
      <c r="F38" s="287"/>
      <c r="G38" s="288"/>
      <c r="H38" s="289"/>
      <c r="I38" s="290"/>
      <c r="J38" s="291"/>
      <c r="K38" s="292"/>
      <c r="O38" s="293">
        <v>1</v>
      </c>
    </row>
    <row r="39" spans="1:80" ht="22.5" x14ac:dyDescent="0.2">
      <c r="A39" s="294">
        <v>30</v>
      </c>
      <c r="B39" s="295" t="s">
        <v>2085</v>
      </c>
      <c r="C39" s="296" t="s">
        <v>2086</v>
      </c>
      <c r="D39" s="297" t="s">
        <v>181</v>
      </c>
      <c r="E39" s="298">
        <v>401</v>
      </c>
      <c r="F39" s="298">
        <v>0</v>
      </c>
      <c r="G39" s="299">
        <f>E39*F39</f>
        <v>0</v>
      </c>
      <c r="H39" s="300">
        <v>0</v>
      </c>
      <c r="I39" s="301">
        <f>E39*H39</f>
        <v>0</v>
      </c>
      <c r="J39" s="300"/>
      <c r="K39" s="301">
        <f>E39*J39</f>
        <v>0</v>
      </c>
      <c r="O39" s="293">
        <v>2</v>
      </c>
      <c r="AA39" s="262">
        <v>12</v>
      </c>
      <c r="AB39" s="262">
        <v>0</v>
      </c>
      <c r="AC39" s="262">
        <v>30</v>
      </c>
      <c r="AZ39" s="262">
        <v>4</v>
      </c>
      <c r="BA39" s="262">
        <f>IF(AZ39=1,G39,0)</f>
        <v>0</v>
      </c>
      <c r="BB39" s="262">
        <f>IF(AZ39=2,G39,0)</f>
        <v>0</v>
      </c>
      <c r="BC39" s="262">
        <f>IF(AZ39=3,G39,0)</f>
        <v>0</v>
      </c>
      <c r="BD39" s="262">
        <f>IF(AZ39=4,G39,0)</f>
        <v>0</v>
      </c>
      <c r="BE39" s="262">
        <f>IF(AZ39=5,G39,0)</f>
        <v>0</v>
      </c>
      <c r="CA39" s="293">
        <v>12</v>
      </c>
      <c r="CB39" s="293">
        <v>0</v>
      </c>
    </row>
    <row r="40" spans="1:80" x14ac:dyDescent="0.2">
      <c r="A40" s="294">
        <v>31</v>
      </c>
      <c r="B40" s="295" t="s">
        <v>2087</v>
      </c>
      <c r="C40" s="296" t="s">
        <v>2088</v>
      </c>
      <c r="D40" s="297" t="s">
        <v>181</v>
      </c>
      <c r="E40" s="298">
        <v>496</v>
      </c>
      <c r="F40" s="298">
        <v>0</v>
      </c>
      <c r="G40" s="299">
        <f>E40*F40</f>
        <v>0</v>
      </c>
      <c r="H40" s="300">
        <v>0</v>
      </c>
      <c r="I40" s="301">
        <f>E40*H40</f>
        <v>0</v>
      </c>
      <c r="J40" s="300"/>
      <c r="K40" s="301">
        <f>E40*J40</f>
        <v>0</v>
      </c>
      <c r="O40" s="293">
        <v>2</v>
      </c>
      <c r="AA40" s="262">
        <v>12</v>
      </c>
      <c r="AB40" s="262">
        <v>0</v>
      </c>
      <c r="AC40" s="262">
        <v>31</v>
      </c>
      <c r="AZ40" s="262">
        <v>4</v>
      </c>
      <c r="BA40" s="262">
        <f>IF(AZ40=1,G40,0)</f>
        <v>0</v>
      </c>
      <c r="BB40" s="262">
        <f>IF(AZ40=2,G40,0)</f>
        <v>0</v>
      </c>
      <c r="BC40" s="262">
        <f>IF(AZ40=3,G40,0)</f>
        <v>0</v>
      </c>
      <c r="BD40" s="262">
        <f>IF(AZ40=4,G40,0)</f>
        <v>0</v>
      </c>
      <c r="BE40" s="262">
        <f>IF(AZ40=5,G40,0)</f>
        <v>0</v>
      </c>
      <c r="CA40" s="293">
        <v>12</v>
      </c>
      <c r="CB40" s="293">
        <v>0</v>
      </c>
    </row>
    <row r="41" spans="1:80" x14ac:dyDescent="0.2">
      <c r="A41" s="294">
        <v>32</v>
      </c>
      <c r="B41" s="295" t="s">
        <v>2089</v>
      </c>
      <c r="C41" s="296" t="s">
        <v>2090</v>
      </c>
      <c r="D41" s="297" t="s">
        <v>211</v>
      </c>
      <c r="E41" s="298">
        <v>8</v>
      </c>
      <c r="F41" s="298">
        <v>0</v>
      </c>
      <c r="G41" s="299">
        <f>E41*F41</f>
        <v>0</v>
      </c>
      <c r="H41" s="300">
        <v>0</v>
      </c>
      <c r="I41" s="301">
        <f>E41*H41</f>
        <v>0</v>
      </c>
      <c r="J41" s="300"/>
      <c r="K41" s="301">
        <f>E41*J41</f>
        <v>0</v>
      </c>
      <c r="O41" s="293">
        <v>2</v>
      </c>
      <c r="AA41" s="262">
        <v>12</v>
      </c>
      <c r="AB41" s="262">
        <v>0</v>
      </c>
      <c r="AC41" s="262">
        <v>32</v>
      </c>
      <c r="AZ41" s="262">
        <v>4</v>
      </c>
      <c r="BA41" s="262">
        <f>IF(AZ41=1,G41,0)</f>
        <v>0</v>
      </c>
      <c r="BB41" s="262">
        <f>IF(AZ41=2,G41,0)</f>
        <v>0</v>
      </c>
      <c r="BC41" s="262">
        <f>IF(AZ41=3,G41,0)</f>
        <v>0</v>
      </c>
      <c r="BD41" s="262">
        <f>IF(AZ41=4,G41,0)</f>
        <v>0</v>
      </c>
      <c r="BE41" s="262">
        <f>IF(AZ41=5,G41,0)</f>
        <v>0</v>
      </c>
      <c r="CA41" s="293">
        <v>12</v>
      </c>
      <c r="CB41" s="293">
        <v>0</v>
      </c>
    </row>
    <row r="42" spans="1:80" x14ac:dyDescent="0.2">
      <c r="A42" s="294">
        <v>33</v>
      </c>
      <c r="B42" s="295" t="s">
        <v>2091</v>
      </c>
      <c r="C42" s="296" t="s">
        <v>2092</v>
      </c>
      <c r="D42" s="297" t="s">
        <v>211</v>
      </c>
      <c r="E42" s="298">
        <v>1</v>
      </c>
      <c r="F42" s="298">
        <v>0</v>
      </c>
      <c r="G42" s="299">
        <f>E42*F42</f>
        <v>0</v>
      </c>
      <c r="H42" s="300">
        <v>0</v>
      </c>
      <c r="I42" s="301">
        <f>E42*H42</f>
        <v>0</v>
      </c>
      <c r="J42" s="300"/>
      <c r="K42" s="301">
        <f>E42*J42</f>
        <v>0</v>
      </c>
      <c r="O42" s="293">
        <v>2</v>
      </c>
      <c r="AA42" s="262">
        <v>12</v>
      </c>
      <c r="AB42" s="262">
        <v>0</v>
      </c>
      <c r="AC42" s="262">
        <v>33</v>
      </c>
      <c r="AZ42" s="262">
        <v>4</v>
      </c>
      <c r="BA42" s="262">
        <f>IF(AZ42=1,G42,0)</f>
        <v>0</v>
      </c>
      <c r="BB42" s="262">
        <f>IF(AZ42=2,G42,0)</f>
        <v>0</v>
      </c>
      <c r="BC42" s="262">
        <f>IF(AZ42=3,G42,0)</f>
        <v>0</v>
      </c>
      <c r="BD42" s="262">
        <f>IF(AZ42=4,G42,0)</f>
        <v>0</v>
      </c>
      <c r="BE42" s="262">
        <f>IF(AZ42=5,G42,0)</f>
        <v>0</v>
      </c>
      <c r="CA42" s="293">
        <v>12</v>
      </c>
      <c r="CB42" s="293">
        <v>0</v>
      </c>
    </row>
    <row r="43" spans="1:80" x14ac:dyDescent="0.2">
      <c r="A43" s="294">
        <v>34</v>
      </c>
      <c r="B43" s="295" t="s">
        <v>2093</v>
      </c>
      <c r="C43" s="296" t="s">
        <v>2094</v>
      </c>
      <c r="D43" s="297" t="s">
        <v>2095</v>
      </c>
      <c r="E43" s="298">
        <v>1</v>
      </c>
      <c r="F43" s="298">
        <v>0</v>
      </c>
      <c r="G43" s="299">
        <f>E43*F43</f>
        <v>0</v>
      </c>
      <c r="H43" s="300">
        <v>0</v>
      </c>
      <c r="I43" s="301">
        <f>E43*H43</f>
        <v>0</v>
      </c>
      <c r="J43" s="300"/>
      <c r="K43" s="301">
        <f>E43*J43</f>
        <v>0</v>
      </c>
      <c r="O43" s="293">
        <v>2</v>
      </c>
      <c r="AA43" s="262">
        <v>12</v>
      </c>
      <c r="AB43" s="262">
        <v>0</v>
      </c>
      <c r="AC43" s="262">
        <v>34</v>
      </c>
      <c r="AZ43" s="262">
        <v>4</v>
      </c>
      <c r="BA43" s="262">
        <f>IF(AZ43=1,G43,0)</f>
        <v>0</v>
      </c>
      <c r="BB43" s="262">
        <f>IF(AZ43=2,G43,0)</f>
        <v>0</v>
      </c>
      <c r="BC43" s="262">
        <f>IF(AZ43=3,G43,0)</f>
        <v>0</v>
      </c>
      <c r="BD43" s="262">
        <f>IF(AZ43=4,G43,0)</f>
        <v>0</v>
      </c>
      <c r="BE43" s="262">
        <f>IF(AZ43=5,G43,0)</f>
        <v>0</v>
      </c>
      <c r="CA43" s="293">
        <v>12</v>
      </c>
      <c r="CB43" s="293">
        <v>0</v>
      </c>
    </row>
    <row r="44" spans="1:80" x14ac:dyDescent="0.2">
      <c r="A44" s="294">
        <v>35</v>
      </c>
      <c r="B44" s="295" t="s">
        <v>2096</v>
      </c>
      <c r="C44" s="296" t="s">
        <v>2097</v>
      </c>
      <c r="D44" s="297" t="s">
        <v>2098</v>
      </c>
      <c r="E44" s="298">
        <v>1</v>
      </c>
      <c r="F44" s="298">
        <v>0</v>
      </c>
      <c r="G44" s="299">
        <f>E44*F44</f>
        <v>0</v>
      </c>
      <c r="H44" s="300">
        <v>0</v>
      </c>
      <c r="I44" s="301">
        <f>E44*H44</f>
        <v>0</v>
      </c>
      <c r="J44" s="300"/>
      <c r="K44" s="301">
        <f>E44*J44</f>
        <v>0</v>
      </c>
      <c r="O44" s="293">
        <v>2</v>
      </c>
      <c r="AA44" s="262">
        <v>12</v>
      </c>
      <c r="AB44" s="262">
        <v>0</v>
      </c>
      <c r="AC44" s="262">
        <v>35</v>
      </c>
      <c r="AZ44" s="262">
        <v>4</v>
      </c>
      <c r="BA44" s="262">
        <f>IF(AZ44=1,G44,0)</f>
        <v>0</v>
      </c>
      <c r="BB44" s="262">
        <f>IF(AZ44=2,G44,0)</f>
        <v>0</v>
      </c>
      <c r="BC44" s="262">
        <f>IF(AZ44=3,G44,0)</f>
        <v>0</v>
      </c>
      <c r="BD44" s="262">
        <f>IF(AZ44=4,G44,0)</f>
        <v>0</v>
      </c>
      <c r="BE44" s="262">
        <f>IF(AZ44=5,G44,0)</f>
        <v>0</v>
      </c>
      <c r="CA44" s="293">
        <v>12</v>
      </c>
      <c r="CB44" s="293">
        <v>0</v>
      </c>
    </row>
    <row r="45" spans="1:80" x14ac:dyDescent="0.2">
      <c r="A45" s="294">
        <v>36</v>
      </c>
      <c r="B45" s="295" t="s">
        <v>2099</v>
      </c>
      <c r="C45" s="296" t="s">
        <v>2100</v>
      </c>
      <c r="D45" s="297" t="s">
        <v>211</v>
      </c>
      <c r="E45" s="298">
        <v>16</v>
      </c>
      <c r="F45" s="298">
        <v>0</v>
      </c>
      <c r="G45" s="299">
        <f>E45*F45</f>
        <v>0</v>
      </c>
      <c r="H45" s="300">
        <v>0</v>
      </c>
      <c r="I45" s="301">
        <f>E45*H45</f>
        <v>0</v>
      </c>
      <c r="J45" s="300"/>
      <c r="K45" s="301">
        <f>E45*J45</f>
        <v>0</v>
      </c>
      <c r="O45" s="293">
        <v>2</v>
      </c>
      <c r="AA45" s="262">
        <v>12</v>
      </c>
      <c r="AB45" s="262">
        <v>0</v>
      </c>
      <c r="AC45" s="262">
        <v>36</v>
      </c>
      <c r="AZ45" s="262">
        <v>4</v>
      </c>
      <c r="BA45" s="262">
        <f>IF(AZ45=1,G45,0)</f>
        <v>0</v>
      </c>
      <c r="BB45" s="262">
        <f>IF(AZ45=2,G45,0)</f>
        <v>0</v>
      </c>
      <c r="BC45" s="262">
        <f>IF(AZ45=3,G45,0)</f>
        <v>0</v>
      </c>
      <c r="BD45" s="262">
        <f>IF(AZ45=4,G45,0)</f>
        <v>0</v>
      </c>
      <c r="BE45" s="262">
        <f>IF(AZ45=5,G45,0)</f>
        <v>0</v>
      </c>
      <c r="CA45" s="293">
        <v>12</v>
      </c>
      <c r="CB45" s="293">
        <v>0</v>
      </c>
    </row>
    <row r="46" spans="1:80" x14ac:dyDescent="0.2">
      <c r="A46" s="294">
        <v>37</v>
      </c>
      <c r="B46" s="295" t="s">
        <v>2101</v>
      </c>
      <c r="C46" s="296" t="s">
        <v>2102</v>
      </c>
      <c r="D46" s="297" t="s">
        <v>211</v>
      </c>
      <c r="E46" s="298">
        <v>16</v>
      </c>
      <c r="F46" s="298">
        <v>0</v>
      </c>
      <c r="G46" s="299">
        <f>E46*F46</f>
        <v>0</v>
      </c>
      <c r="H46" s="300">
        <v>0</v>
      </c>
      <c r="I46" s="301">
        <f>E46*H46</f>
        <v>0</v>
      </c>
      <c r="J46" s="300"/>
      <c r="K46" s="301">
        <f>E46*J46</f>
        <v>0</v>
      </c>
      <c r="O46" s="293">
        <v>2</v>
      </c>
      <c r="AA46" s="262">
        <v>12</v>
      </c>
      <c r="AB46" s="262">
        <v>0</v>
      </c>
      <c r="AC46" s="262">
        <v>37</v>
      </c>
      <c r="AZ46" s="262">
        <v>4</v>
      </c>
      <c r="BA46" s="262">
        <f>IF(AZ46=1,G46,0)</f>
        <v>0</v>
      </c>
      <c r="BB46" s="262">
        <f>IF(AZ46=2,G46,0)</f>
        <v>0</v>
      </c>
      <c r="BC46" s="262">
        <f>IF(AZ46=3,G46,0)</f>
        <v>0</v>
      </c>
      <c r="BD46" s="262">
        <f>IF(AZ46=4,G46,0)</f>
        <v>0</v>
      </c>
      <c r="BE46" s="262">
        <f>IF(AZ46=5,G46,0)</f>
        <v>0</v>
      </c>
      <c r="CA46" s="293">
        <v>12</v>
      </c>
      <c r="CB46" s="293">
        <v>0</v>
      </c>
    </row>
    <row r="47" spans="1:80" x14ac:dyDescent="0.2">
      <c r="A47" s="294">
        <v>38</v>
      </c>
      <c r="B47" s="295" t="s">
        <v>2103</v>
      </c>
      <c r="C47" s="296" t="s">
        <v>2104</v>
      </c>
      <c r="D47" s="297" t="s">
        <v>211</v>
      </c>
      <c r="E47" s="298">
        <v>16</v>
      </c>
      <c r="F47" s="298">
        <v>0</v>
      </c>
      <c r="G47" s="299">
        <f>E47*F47</f>
        <v>0</v>
      </c>
      <c r="H47" s="300">
        <v>0</v>
      </c>
      <c r="I47" s="301">
        <f>E47*H47</f>
        <v>0</v>
      </c>
      <c r="J47" s="300">
        <v>0</v>
      </c>
      <c r="K47" s="301">
        <f>E47*J47</f>
        <v>0</v>
      </c>
      <c r="O47" s="293">
        <v>2</v>
      </c>
      <c r="AA47" s="262">
        <v>1</v>
      </c>
      <c r="AB47" s="262">
        <v>9</v>
      </c>
      <c r="AC47" s="262">
        <v>9</v>
      </c>
      <c r="AZ47" s="262">
        <v>4</v>
      </c>
      <c r="BA47" s="262">
        <f>IF(AZ47=1,G47,0)</f>
        <v>0</v>
      </c>
      <c r="BB47" s="262">
        <f>IF(AZ47=2,G47,0)</f>
        <v>0</v>
      </c>
      <c r="BC47" s="262">
        <f>IF(AZ47=3,G47,0)</f>
        <v>0</v>
      </c>
      <c r="BD47" s="262">
        <f>IF(AZ47=4,G47,0)</f>
        <v>0</v>
      </c>
      <c r="BE47" s="262">
        <f>IF(AZ47=5,G47,0)</f>
        <v>0</v>
      </c>
      <c r="CA47" s="293">
        <v>1</v>
      </c>
      <c r="CB47" s="293">
        <v>9</v>
      </c>
    </row>
    <row r="48" spans="1:80" x14ac:dyDescent="0.2">
      <c r="A48" s="294">
        <v>39</v>
      </c>
      <c r="B48" s="295" t="s">
        <v>2105</v>
      </c>
      <c r="C48" s="296" t="s">
        <v>2106</v>
      </c>
      <c r="D48" s="297" t="s">
        <v>211</v>
      </c>
      <c r="E48" s="298">
        <v>16</v>
      </c>
      <c r="F48" s="298">
        <v>0</v>
      </c>
      <c r="G48" s="299">
        <f>E48*F48</f>
        <v>0</v>
      </c>
      <c r="H48" s="300">
        <v>0</v>
      </c>
      <c r="I48" s="301">
        <f>E48*H48</f>
        <v>0</v>
      </c>
      <c r="J48" s="300">
        <v>0</v>
      </c>
      <c r="K48" s="301">
        <f>E48*J48</f>
        <v>0</v>
      </c>
      <c r="O48" s="293">
        <v>2</v>
      </c>
      <c r="AA48" s="262">
        <v>1</v>
      </c>
      <c r="AB48" s="262">
        <v>9</v>
      </c>
      <c r="AC48" s="262">
        <v>9</v>
      </c>
      <c r="AZ48" s="262">
        <v>4</v>
      </c>
      <c r="BA48" s="262">
        <f>IF(AZ48=1,G48,0)</f>
        <v>0</v>
      </c>
      <c r="BB48" s="262">
        <f>IF(AZ48=2,G48,0)</f>
        <v>0</v>
      </c>
      <c r="BC48" s="262">
        <f>IF(AZ48=3,G48,0)</f>
        <v>0</v>
      </c>
      <c r="BD48" s="262">
        <f>IF(AZ48=4,G48,0)</f>
        <v>0</v>
      </c>
      <c r="BE48" s="262">
        <f>IF(AZ48=5,G48,0)</f>
        <v>0</v>
      </c>
      <c r="CA48" s="293">
        <v>1</v>
      </c>
      <c r="CB48" s="293">
        <v>9</v>
      </c>
    </row>
    <row r="49" spans="1:80" x14ac:dyDescent="0.2">
      <c r="A49" s="294">
        <v>40</v>
      </c>
      <c r="B49" s="295" t="s">
        <v>2107</v>
      </c>
      <c r="C49" s="296" t="s">
        <v>2108</v>
      </c>
      <c r="D49" s="297" t="s">
        <v>93</v>
      </c>
      <c r="E49" s="298">
        <v>8</v>
      </c>
      <c r="F49" s="298">
        <v>0</v>
      </c>
      <c r="G49" s="299">
        <f>E49*F49</f>
        <v>0</v>
      </c>
      <c r="H49" s="300">
        <v>0</v>
      </c>
      <c r="I49" s="301">
        <f>E49*H49</f>
        <v>0</v>
      </c>
      <c r="J49" s="300">
        <v>0</v>
      </c>
      <c r="K49" s="301">
        <f>E49*J49</f>
        <v>0</v>
      </c>
      <c r="O49" s="293">
        <v>2</v>
      </c>
      <c r="AA49" s="262">
        <v>1</v>
      </c>
      <c r="AB49" s="262">
        <v>9</v>
      </c>
      <c r="AC49" s="262">
        <v>9</v>
      </c>
      <c r="AZ49" s="262">
        <v>4</v>
      </c>
      <c r="BA49" s="262">
        <f>IF(AZ49=1,G49,0)</f>
        <v>0</v>
      </c>
      <c r="BB49" s="262">
        <f>IF(AZ49=2,G49,0)</f>
        <v>0</v>
      </c>
      <c r="BC49" s="262">
        <f>IF(AZ49=3,G49,0)</f>
        <v>0</v>
      </c>
      <c r="BD49" s="262">
        <f>IF(AZ49=4,G49,0)</f>
        <v>0</v>
      </c>
      <c r="BE49" s="262">
        <f>IF(AZ49=5,G49,0)</f>
        <v>0</v>
      </c>
      <c r="CA49" s="293">
        <v>1</v>
      </c>
      <c r="CB49" s="293">
        <v>9</v>
      </c>
    </row>
    <row r="50" spans="1:80" x14ac:dyDescent="0.2">
      <c r="A50" s="313"/>
      <c r="B50" s="314" t="s">
        <v>94</v>
      </c>
      <c r="C50" s="315" t="s">
        <v>2084</v>
      </c>
      <c r="D50" s="316"/>
      <c r="E50" s="317"/>
      <c r="F50" s="318"/>
      <c r="G50" s="319">
        <f>SUM(G38:G49)</f>
        <v>0</v>
      </c>
      <c r="H50" s="320"/>
      <c r="I50" s="321">
        <f>SUM(I38:I49)</f>
        <v>0</v>
      </c>
      <c r="J50" s="320"/>
      <c r="K50" s="321">
        <f>SUM(K38:K49)</f>
        <v>0</v>
      </c>
      <c r="O50" s="293">
        <v>4</v>
      </c>
      <c r="BA50" s="322">
        <f>SUM(BA38:BA49)</f>
        <v>0</v>
      </c>
      <c r="BB50" s="322">
        <f>SUM(BB38:BB49)</f>
        <v>0</v>
      </c>
      <c r="BC50" s="322">
        <f>SUM(BC38:BC49)</f>
        <v>0</v>
      </c>
      <c r="BD50" s="322">
        <f>SUM(BD38:BD49)</f>
        <v>0</v>
      </c>
      <c r="BE50" s="322">
        <f>SUM(BE38:BE49)</f>
        <v>0</v>
      </c>
    </row>
    <row r="51" spans="1:80" x14ac:dyDescent="0.2">
      <c r="A51" s="283" t="s">
        <v>90</v>
      </c>
      <c r="B51" s="284" t="s">
        <v>2109</v>
      </c>
      <c r="C51" s="285" t="s">
        <v>2110</v>
      </c>
      <c r="D51" s="286"/>
      <c r="E51" s="287"/>
      <c r="F51" s="287"/>
      <c r="G51" s="288"/>
      <c r="H51" s="289"/>
      <c r="I51" s="290"/>
      <c r="J51" s="291"/>
      <c r="K51" s="292"/>
      <c r="O51" s="293">
        <v>1</v>
      </c>
    </row>
    <row r="52" spans="1:80" x14ac:dyDescent="0.2">
      <c r="A52" s="294">
        <v>41</v>
      </c>
      <c r="B52" s="295" t="s">
        <v>2112</v>
      </c>
      <c r="C52" s="296" t="s">
        <v>2113</v>
      </c>
      <c r="D52" s="297" t="s">
        <v>93</v>
      </c>
      <c r="E52" s="298">
        <v>8</v>
      </c>
      <c r="F52" s="298">
        <v>0</v>
      </c>
      <c r="G52" s="299">
        <f>E52*F52</f>
        <v>0</v>
      </c>
      <c r="H52" s="300">
        <v>0</v>
      </c>
      <c r="I52" s="301">
        <f>E52*H52</f>
        <v>0</v>
      </c>
      <c r="J52" s="300"/>
      <c r="K52" s="301">
        <f>E52*J52</f>
        <v>0</v>
      </c>
      <c r="O52" s="293">
        <v>2</v>
      </c>
      <c r="AA52" s="262">
        <v>3</v>
      </c>
      <c r="AB52" s="262">
        <v>0</v>
      </c>
      <c r="AC52" s="262" t="s">
        <v>2112</v>
      </c>
      <c r="AZ52" s="262">
        <v>1</v>
      </c>
      <c r="BA52" s="262">
        <f>IF(AZ52=1,G52,0)</f>
        <v>0</v>
      </c>
      <c r="BB52" s="262">
        <f>IF(AZ52=2,G52,0)</f>
        <v>0</v>
      </c>
      <c r="BC52" s="262">
        <f>IF(AZ52=3,G52,0)</f>
        <v>0</v>
      </c>
      <c r="BD52" s="262">
        <f>IF(AZ52=4,G52,0)</f>
        <v>0</v>
      </c>
      <c r="BE52" s="262">
        <f>IF(AZ52=5,G52,0)</f>
        <v>0</v>
      </c>
      <c r="CA52" s="293">
        <v>3</v>
      </c>
      <c r="CB52" s="293">
        <v>0</v>
      </c>
    </row>
    <row r="53" spans="1:80" x14ac:dyDescent="0.2">
      <c r="A53" s="294">
        <v>42</v>
      </c>
      <c r="B53" s="295" t="s">
        <v>2114</v>
      </c>
      <c r="C53" s="296" t="s">
        <v>2115</v>
      </c>
      <c r="D53" s="297" t="s">
        <v>93</v>
      </c>
      <c r="E53" s="298">
        <v>1</v>
      </c>
      <c r="F53" s="298">
        <v>0</v>
      </c>
      <c r="G53" s="299">
        <f>E53*F53</f>
        <v>0</v>
      </c>
      <c r="H53" s="300">
        <v>0</v>
      </c>
      <c r="I53" s="301">
        <f>E53*H53</f>
        <v>0</v>
      </c>
      <c r="J53" s="300"/>
      <c r="K53" s="301">
        <f>E53*J53</f>
        <v>0</v>
      </c>
      <c r="O53" s="293">
        <v>2</v>
      </c>
      <c r="AA53" s="262">
        <v>3</v>
      </c>
      <c r="AB53" s="262">
        <v>0</v>
      </c>
      <c r="AC53" s="262" t="s">
        <v>2114</v>
      </c>
      <c r="AZ53" s="262">
        <v>1</v>
      </c>
      <c r="BA53" s="262">
        <f>IF(AZ53=1,G53,0)</f>
        <v>0</v>
      </c>
      <c r="BB53" s="262">
        <f>IF(AZ53=2,G53,0)</f>
        <v>0</v>
      </c>
      <c r="BC53" s="262">
        <f>IF(AZ53=3,G53,0)</f>
        <v>0</v>
      </c>
      <c r="BD53" s="262">
        <f>IF(AZ53=4,G53,0)</f>
        <v>0</v>
      </c>
      <c r="BE53" s="262">
        <f>IF(AZ53=5,G53,0)</f>
        <v>0</v>
      </c>
      <c r="CA53" s="293">
        <v>3</v>
      </c>
      <c r="CB53" s="293">
        <v>0</v>
      </c>
    </row>
    <row r="54" spans="1:80" ht="22.5" x14ac:dyDescent="0.2">
      <c r="A54" s="294">
        <v>43</v>
      </c>
      <c r="B54" s="295" t="s">
        <v>2116</v>
      </c>
      <c r="C54" s="296" t="s">
        <v>2117</v>
      </c>
      <c r="D54" s="297" t="s">
        <v>2118</v>
      </c>
      <c r="E54" s="298">
        <v>8</v>
      </c>
      <c r="F54" s="298">
        <v>0</v>
      </c>
      <c r="G54" s="299">
        <f>E54*F54</f>
        <v>0</v>
      </c>
      <c r="H54" s="300">
        <v>0</v>
      </c>
      <c r="I54" s="301">
        <f>E54*H54</f>
        <v>0</v>
      </c>
      <c r="J54" s="300">
        <v>0</v>
      </c>
      <c r="K54" s="301">
        <f>E54*J54</f>
        <v>0</v>
      </c>
      <c r="O54" s="293">
        <v>2</v>
      </c>
      <c r="AA54" s="262">
        <v>1</v>
      </c>
      <c r="AB54" s="262">
        <v>1</v>
      </c>
      <c r="AC54" s="262">
        <v>1</v>
      </c>
      <c r="AZ54" s="262">
        <v>1</v>
      </c>
      <c r="BA54" s="262">
        <f>IF(AZ54=1,G54,0)</f>
        <v>0</v>
      </c>
      <c r="BB54" s="262">
        <f>IF(AZ54=2,G54,0)</f>
        <v>0</v>
      </c>
      <c r="BC54" s="262">
        <f>IF(AZ54=3,G54,0)</f>
        <v>0</v>
      </c>
      <c r="BD54" s="262">
        <f>IF(AZ54=4,G54,0)</f>
        <v>0</v>
      </c>
      <c r="BE54" s="262">
        <f>IF(AZ54=5,G54,0)</f>
        <v>0</v>
      </c>
      <c r="CA54" s="293">
        <v>1</v>
      </c>
      <c r="CB54" s="293">
        <v>1</v>
      </c>
    </row>
    <row r="55" spans="1:80" ht="22.5" x14ac:dyDescent="0.2">
      <c r="A55" s="294">
        <v>44</v>
      </c>
      <c r="B55" s="295" t="s">
        <v>2119</v>
      </c>
      <c r="C55" s="296" t="s">
        <v>2120</v>
      </c>
      <c r="D55" s="297" t="s">
        <v>2118</v>
      </c>
      <c r="E55" s="298">
        <v>1</v>
      </c>
      <c r="F55" s="298">
        <v>0</v>
      </c>
      <c r="G55" s="299">
        <f>E55*F55</f>
        <v>0</v>
      </c>
      <c r="H55" s="300">
        <v>0</v>
      </c>
      <c r="I55" s="301">
        <f>E55*H55</f>
        <v>0</v>
      </c>
      <c r="J55" s="300">
        <v>0</v>
      </c>
      <c r="K55" s="301">
        <f>E55*J55</f>
        <v>0</v>
      </c>
      <c r="O55" s="293">
        <v>2</v>
      </c>
      <c r="AA55" s="262">
        <v>1</v>
      </c>
      <c r="AB55" s="262">
        <v>1</v>
      </c>
      <c r="AC55" s="262">
        <v>1</v>
      </c>
      <c r="AZ55" s="262">
        <v>1</v>
      </c>
      <c r="BA55" s="262">
        <f>IF(AZ55=1,G55,0)</f>
        <v>0</v>
      </c>
      <c r="BB55" s="262">
        <f>IF(AZ55=2,G55,0)</f>
        <v>0</v>
      </c>
      <c r="BC55" s="262">
        <f>IF(AZ55=3,G55,0)</f>
        <v>0</v>
      </c>
      <c r="BD55" s="262">
        <f>IF(AZ55=4,G55,0)</f>
        <v>0</v>
      </c>
      <c r="BE55" s="262">
        <f>IF(AZ55=5,G55,0)</f>
        <v>0</v>
      </c>
      <c r="CA55" s="293">
        <v>1</v>
      </c>
      <c r="CB55" s="293">
        <v>1</v>
      </c>
    </row>
    <row r="56" spans="1:80" x14ac:dyDescent="0.2">
      <c r="A56" s="313"/>
      <c r="B56" s="314" t="s">
        <v>94</v>
      </c>
      <c r="C56" s="315" t="s">
        <v>2111</v>
      </c>
      <c r="D56" s="316"/>
      <c r="E56" s="317"/>
      <c r="F56" s="318"/>
      <c r="G56" s="319">
        <f>SUM(G51:G55)</f>
        <v>0</v>
      </c>
      <c r="H56" s="320"/>
      <c r="I56" s="321">
        <f>SUM(I51:I55)</f>
        <v>0</v>
      </c>
      <c r="J56" s="320"/>
      <c r="K56" s="321">
        <f>SUM(K51:K55)</f>
        <v>0</v>
      </c>
      <c r="O56" s="293">
        <v>4</v>
      </c>
      <c r="BA56" s="322">
        <f>SUM(BA51:BA55)</f>
        <v>0</v>
      </c>
      <c r="BB56" s="322">
        <f>SUM(BB51:BB55)</f>
        <v>0</v>
      </c>
      <c r="BC56" s="322">
        <f>SUM(BC51:BC55)</f>
        <v>0</v>
      </c>
      <c r="BD56" s="322">
        <f>SUM(BD51:BD55)</f>
        <v>0</v>
      </c>
      <c r="BE56" s="322">
        <f>SUM(BE51:BE55)</f>
        <v>0</v>
      </c>
    </row>
    <row r="57" spans="1:80" x14ac:dyDescent="0.2">
      <c r="A57" s="283" t="s">
        <v>90</v>
      </c>
      <c r="B57" s="284" t="s">
        <v>2121</v>
      </c>
      <c r="C57" s="285" t="s">
        <v>22</v>
      </c>
      <c r="D57" s="286"/>
      <c r="E57" s="287"/>
      <c r="F57" s="287"/>
      <c r="G57" s="288"/>
      <c r="H57" s="289"/>
      <c r="I57" s="290"/>
      <c r="J57" s="291"/>
      <c r="K57" s="292"/>
      <c r="O57" s="293">
        <v>1</v>
      </c>
    </row>
    <row r="58" spans="1:80" x14ac:dyDescent="0.2">
      <c r="A58" s="294">
        <v>45</v>
      </c>
      <c r="B58" s="295" t="s">
        <v>91</v>
      </c>
      <c r="C58" s="296" t="s">
        <v>2123</v>
      </c>
      <c r="D58" s="297" t="s">
        <v>2124</v>
      </c>
      <c r="E58" s="298">
        <v>65</v>
      </c>
      <c r="F58" s="298">
        <v>0</v>
      </c>
      <c r="G58" s="299">
        <f>E58*F58</f>
        <v>0</v>
      </c>
      <c r="H58" s="300">
        <v>0</v>
      </c>
      <c r="I58" s="301">
        <f>E58*H58</f>
        <v>0</v>
      </c>
      <c r="J58" s="300"/>
      <c r="K58" s="301">
        <f>E58*J58</f>
        <v>0</v>
      </c>
      <c r="O58" s="293">
        <v>2</v>
      </c>
      <c r="AA58" s="262">
        <v>12</v>
      </c>
      <c r="AB58" s="262">
        <v>0</v>
      </c>
      <c r="AC58" s="262">
        <v>45</v>
      </c>
      <c r="AZ58" s="262">
        <v>1</v>
      </c>
      <c r="BA58" s="262">
        <f>IF(AZ58=1,G58,0)</f>
        <v>0</v>
      </c>
      <c r="BB58" s="262">
        <f>IF(AZ58=2,G58,0)</f>
        <v>0</v>
      </c>
      <c r="BC58" s="262">
        <f>IF(AZ58=3,G58,0)</f>
        <v>0</v>
      </c>
      <c r="BD58" s="262">
        <f>IF(AZ58=4,G58,0)</f>
        <v>0</v>
      </c>
      <c r="BE58" s="262">
        <f>IF(AZ58=5,G58,0)</f>
        <v>0</v>
      </c>
      <c r="CA58" s="293">
        <v>12</v>
      </c>
      <c r="CB58" s="293">
        <v>0</v>
      </c>
    </row>
    <row r="59" spans="1:80" x14ac:dyDescent="0.2">
      <c r="A59" s="294">
        <v>46</v>
      </c>
      <c r="B59" s="295" t="s">
        <v>183</v>
      </c>
      <c r="C59" s="296" t="s">
        <v>2125</v>
      </c>
      <c r="D59" s="297" t="s">
        <v>2124</v>
      </c>
      <c r="E59" s="298">
        <v>75</v>
      </c>
      <c r="F59" s="298">
        <v>0</v>
      </c>
      <c r="G59" s="299">
        <f>E59*F59</f>
        <v>0</v>
      </c>
      <c r="H59" s="300">
        <v>0</v>
      </c>
      <c r="I59" s="301">
        <f>E59*H59</f>
        <v>0</v>
      </c>
      <c r="J59" s="300"/>
      <c r="K59" s="301">
        <f>E59*J59</f>
        <v>0</v>
      </c>
      <c r="O59" s="293">
        <v>2</v>
      </c>
      <c r="AA59" s="262">
        <v>12</v>
      </c>
      <c r="AB59" s="262">
        <v>0</v>
      </c>
      <c r="AC59" s="262">
        <v>46</v>
      </c>
      <c r="AZ59" s="262">
        <v>1</v>
      </c>
      <c r="BA59" s="262">
        <f>IF(AZ59=1,G59,0)</f>
        <v>0</v>
      </c>
      <c r="BB59" s="262">
        <f>IF(AZ59=2,G59,0)</f>
        <v>0</v>
      </c>
      <c r="BC59" s="262">
        <f>IF(AZ59=3,G59,0)</f>
        <v>0</v>
      </c>
      <c r="BD59" s="262">
        <f>IF(AZ59=4,G59,0)</f>
        <v>0</v>
      </c>
      <c r="BE59" s="262">
        <f>IF(AZ59=5,G59,0)</f>
        <v>0</v>
      </c>
      <c r="CA59" s="293">
        <v>12</v>
      </c>
      <c r="CB59" s="293">
        <v>0</v>
      </c>
    </row>
    <row r="60" spans="1:80" x14ac:dyDescent="0.2">
      <c r="A60" s="294">
        <v>47</v>
      </c>
      <c r="B60" s="295" t="s">
        <v>419</v>
      </c>
      <c r="C60" s="296" t="s">
        <v>2126</v>
      </c>
      <c r="D60" s="297" t="s">
        <v>2124</v>
      </c>
      <c r="E60" s="298">
        <v>60</v>
      </c>
      <c r="F60" s="298">
        <v>0</v>
      </c>
      <c r="G60" s="299">
        <f>E60*F60</f>
        <v>0</v>
      </c>
      <c r="H60" s="300">
        <v>0</v>
      </c>
      <c r="I60" s="301">
        <f>E60*H60</f>
        <v>0</v>
      </c>
      <c r="J60" s="300"/>
      <c r="K60" s="301">
        <f>E60*J60</f>
        <v>0</v>
      </c>
      <c r="O60" s="293">
        <v>2</v>
      </c>
      <c r="AA60" s="262">
        <v>12</v>
      </c>
      <c r="AB60" s="262">
        <v>0</v>
      </c>
      <c r="AC60" s="262">
        <v>47</v>
      </c>
      <c r="AZ60" s="262">
        <v>1</v>
      </c>
      <c r="BA60" s="262">
        <f>IF(AZ60=1,G60,0)</f>
        <v>0</v>
      </c>
      <c r="BB60" s="262">
        <f>IF(AZ60=2,G60,0)</f>
        <v>0</v>
      </c>
      <c r="BC60" s="262">
        <f>IF(AZ60=3,G60,0)</f>
        <v>0</v>
      </c>
      <c r="BD60" s="262">
        <f>IF(AZ60=4,G60,0)</f>
        <v>0</v>
      </c>
      <c r="BE60" s="262">
        <f>IF(AZ60=5,G60,0)</f>
        <v>0</v>
      </c>
      <c r="CA60" s="293">
        <v>12</v>
      </c>
      <c r="CB60" s="293">
        <v>0</v>
      </c>
    </row>
    <row r="61" spans="1:80" x14ac:dyDescent="0.2">
      <c r="A61" s="313"/>
      <c r="B61" s="314" t="s">
        <v>94</v>
      </c>
      <c r="C61" s="315" t="s">
        <v>2122</v>
      </c>
      <c r="D61" s="316"/>
      <c r="E61" s="317"/>
      <c r="F61" s="318"/>
      <c r="G61" s="319">
        <f>SUM(G57:G60)</f>
        <v>0</v>
      </c>
      <c r="H61" s="320"/>
      <c r="I61" s="321">
        <f>SUM(I57:I60)</f>
        <v>0</v>
      </c>
      <c r="J61" s="320"/>
      <c r="K61" s="321">
        <f>SUM(K57:K60)</f>
        <v>0</v>
      </c>
      <c r="O61" s="293">
        <v>4</v>
      </c>
      <c r="BA61" s="322">
        <f>SUM(BA57:BA60)</f>
        <v>0</v>
      </c>
      <c r="BB61" s="322">
        <f>SUM(BB57:BB60)</f>
        <v>0</v>
      </c>
      <c r="BC61" s="322">
        <f>SUM(BC57:BC60)</f>
        <v>0</v>
      </c>
      <c r="BD61" s="322">
        <f>SUM(BD57:BD60)</f>
        <v>0</v>
      </c>
      <c r="BE61" s="322">
        <f>SUM(BE57:BE60)</f>
        <v>0</v>
      </c>
    </row>
    <row r="62" spans="1:80" x14ac:dyDescent="0.2">
      <c r="A62" s="283" t="s">
        <v>90</v>
      </c>
      <c r="B62" s="284" t="s">
        <v>2127</v>
      </c>
      <c r="C62" s="285" t="s">
        <v>2128</v>
      </c>
      <c r="D62" s="286"/>
      <c r="E62" s="287"/>
      <c r="F62" s="287"/>
      <c r="G62" s="288"/>
      <c r="H62" s="289"/>
      <c r="I62" s="290"/>
      <c r="J62" s="291"/>
      <c r="K62" s="292"/>
      <c r="O62" s="293">
        <v>1</v>
      </c>
    </row>
    <row r="63" spans="1:80" x14ac:dyDescent="0.2">
      <c r="A63" s="294">
        <v>48</v>
      </c>
      <c r="B63" s="295" t="s">
        <v>2130</v>
      </c>
      <c r="C63" s="296" t="s">
        <v>2131</v>
      </c>
      <c r="D63" s="297" t="s">
        <v>181</v>
      </c>
      <c r="E63" s="298">
        <v>15</v>
      </c>
      <c r="F63" s="298">
        <v>0</v>
      </c>
      <c r="G63" s="299">
        <f>E63*F63</f>
        <v>0</v>
      </c>
      <c r="H63" s="300">
        <v>0</v>
      </c>
      <c r="I63" s="301">
        <f>E63*H63</f>
        <v>0</v>
      </c>
      <c r="J63" s="300"/>
      <c r="K63" s="301">
        <f>E63*J63</f>
        <v>0</v>
      </c>
      <c r="O63" s="293">
        <v>2</v>
      </c>
      <c r="AA63" s="262">
        <v>12</v>
      </c>
      <c r="AB63" s="262">
        <v>0</v>
      </c>
      <c r="AC63" s="262">
        <v>48</v>
      </c>
      <c r="AZ63" s="262">
        <v>1</v>
      </c>
      <c r="BA63" s="262">
        <f>IF(AZ63=1,G63,0)</f>
        <v>0</v>
      </c>
      <c r="BB63" s="262">
        <f>IF(AZ63=2,G63,0)</f>
        <v>0</v>
      </c>
      <c r="BC63" s="262">
        <f>IF(AZ63=3,G63,0)</f>
        <v>0</v>
      </c>
      <c r="BD63" s="262">
        <f>IF(AZ63=4,G63,0)</f>
        <v>0</v>
      </c>
      <c r="BE63" s="262">
        <f>IF(AZ63=5,G63,0)</f>
        <v>0</v>
      </c>
      <c r="CA63" s="293">
        <v>12</v>
      </c>
      <c r="CB63" s="293">
        <v>0</v>
      </c>
    </row>
    <row r="64" spans="1:80" x14ac:dyDescent="0.2">
      <c r="A64" s="294">
        <v>49</v>
      </c>
      <c r="B64" s="295" t="s">
        <v>2132</v>
      </c>
      <c r="C64" s="296" t="s">
        <v>2133</v>
      </c>
      <c r="D64" s="297" t="s">
        <v>181</v>
      </c>
      <c r="E64" s="298">
        <v>153</v>
      </c>
      <c r="F64" s="298">
        <v>0</v>
      </c>
      <c r="G64" s="299">
        <f>E64*F64</f>
        <v>0</v>
      </c>
      <c r="H64" s="300">
        <v>0</v>
      </c>
      <c r="I64" s="301">
        <f>E64*H64</f>
        <v>0</v>
      </c>
      <c r="J64" s="300"/>
      <c r="K64" s="301">
        <f>E64*J64</f>
        <v>0</v>
      </c>
      <c r="O64" s="293">
        <v>2</v>
      </c>
      <c r="AA64" s="262">
        <v>12</v>
      </c>
      <c r="AB64" s="262">
        <v>0</v>
      </c>
      <c r="AC64" s="262">
        <v>49</v>
      </c>
      <c r="AZ64" s="262">
        <v>1</v>
      </c>
      <c r="BA64" s="262">
        <f>IF(AZ64=1,G64,0)</f>
        <v>0</v>
      </c>
      <c r="BB64" s="262">
        <f>IF(AZ64=2,G64,0)</f>
        <v>0</v>
      </c>
      <c r="BC64" s="262">
        <f>IF(AZ64=3,G64,0)</f>
        <v>0</v>
      </c>
      <c r="BD64" s="262">
        <f>IF(AZ64=4,G64,0)</f>
        <v>0</v>
      </c>
      <c r="BE64" s="262">
        <f>IF(AZ64=5,G64,0)</f>
        <v>0</v>
      </c>
      <c r="CA64" s="293">
        <v>12</v>
      </c>
      <c r="CB64" s="293">
        <v>0</v>
      </c>
    </row>
    <row r="65" spans="1:80" x14ac:dyDescent="0.2">
      <c r="A65" s="294">
        <v>50</v>
      </c>
      <c r="B65" s="295" t="s">
        <v>2134</v>
      </c>
      <c r="C65" s="296" t="s">
        <v>2135</v>
      </c>
      <c r="D65" s="297" t="s">
        <v>181</v>
      </c>
      <c r="E65" s="298">
        <v>1397</v>
      </c>
      <c r="F65" s="298">
        <v>0</v>
      </c>
      <c r="G65" s="299">
        <f>E65*F65</f>
        <v>0</v>
      </c>
      <c r="H65" s="300">
        <v>0</v>
      </c>
      <c r="I65" s="301">
        <f>E65*H65</f>
        <v>0</v>
      </c>
      <c r="J65" s="300"/>
      <c r="K65" s="301">
        <f>E65*J65</f>
        <v>0</v>
      </c>
      <c r="O65" s="293">
        <v>2</v>
      </c>
      <c r="AA65" s="262">
        <v>12</v>
      </c>
      <c r="AB65" s="262">
        <v>0</v>
      </c>
      <c r="AC65" s="262">
        <v>50</v>
      </c>
      <c r="AZ65" s="262">
        <v>1</v>
      </c>
      <c r="BA65" s="262">
        <f>IF(AZ65=1,G65,0)</f>
        <v>0</v>
      </c>
      <c r="BB65" s="262">
        <f>IF(AZ65=2,G65,0)</f>
        <v>0</v>
      </c>
      <c r="BC65" s="262">
        <f>IF(AZ65=3,G65,0)</f>
        <v>0</v>
      </c>
      <c r="BD65" s="262">
        <f>IF(AZ65=4,G65,0)</f>
        <v>0</v>
      </c>
      <c r="BE65" s="262">
        <f>IF(AZ65=5,G65,0)</f>
        <v>0</v>
      </c>
      <c r="CA65" s="293">
        <v>12</v>
      </c>
      <c r="CB65" s="293">
        <v>0</v>
      </c>
    </row>
    <row r="66" spans="1:80" x14ac:dyDescent="0.2">
      <c r="A66" s="294">
        <v>51</v>
      </c>
      <c r="B66" s="295" t="s">
        <v>2136</v>
      </c>
      <c r="C66" s="296" t="s">
        <v>2137</v>
      </c>
      <c r="D66" s="297" t="s">
        <v>181</v>
      </c>
      <c r="E66" s="298">
        <v>1691</v>
      </c>
      <c r="F66" s="298">
        <v>0</v>
      </c>
      <c r="G66" s="299">
        <f>E66*F66</f>
        <v>0</v>
      </c>
      <c r="H66" s="300">
        <v>0</v>
      </c>
      <c r="I66" s="301">
        <f>E66*H66</f>
        <v>0</v>
      </c>
      <c r="J66" s="300"/>
      <c r="K66" s="301">
        <f>E66*J66</f>
        <v>0</v>
      </c>
      <c r="O66" s="293">
        <v>2</v>
      </c>
      <c r="AA66" s="262">
        <v>12</v>
      </c>
      <c r="AB66" s="262">
        <v>0</v>
      </c>
      <c r="AC66" s="262">
        <v>51</v>
      </c>
      <c r="AZ66" s="262">
        <v>1</v>
      </c>
      <c r="BA66" s="262">
        <f>IF(AZ66=1,G66,0)</f>
        <v>0</v>
      </c>
      <c r="BB66" s="262">
        <f>IF(AZ66=2,G66,0)</f>
        <v>0</v>
      </c>
      <c r="BC66" s="262">
        <f>IF(AZ66=3,G66,0)</f>
        <v>0</v>
      </c>
      <c r="BD66" s="262">
        <f>IF(AZ66=4,G66,0)</f>
        <v>0</v>
      </c>
      <c r="BE66" s="262">
        <f>IF(AZ66=5,G66,0)</f>
        <v>0</v>
      </c>
      <c r="CA66" s="293">
        <v>12</v>
      </c>
      <c r="CB66" s="293">
        <v>0</v>
      </c>
    </row>
    <row r="67" spans="1:80" x14ac:dyDescent="0.2">
      <c r="A67" s="294">
        <v>52</v>
      </c>
      <c r="B67" s="295" t="s">
        <v>2138</v>
      </c>
      <c r="C67" s="296" t="s">
        <v>2139</v>
      </c>
      <c r="D67" s="297" t="s">
        <v>181</v>
      </c>
      <c r="E67" s="298">
        <v>45</v>
      </c>
      <c r="F67" s="298">
        <v>0</v>
      </c>
      <c r="G67" s="299">
        <f>E67*F67</f>
        <v>0</v>
      </c>
      <c r="H67" s="300">
        <v>0</v>
      </c>
      <c r="I67" s="301">
        <f>E67*H67</f>
        <v>0</v>
      </c>
      <c r="J67" s="300"/>
      <c r="K67" s="301">
        <f>E67*J67</f>
        <v>0</v>
      </c>
      <c r="O67" s="293">
        <v>2</v>
      </c>
      <c r="AA67" s="262">
        <v>12</v>
      </c>
      <c r="AB67" s="262">
        <v>0</v>
      </c>
      <c r="AC67" s="262">
        <v>52</v>
      </c>
      <c r="AZ67" s="262">
        <v>1</v>
      </c>
      <c r="BA67" s="262">
        <f>IF(AZ67=1,G67,0)</f>
        <v>0</v>
      </c>
      <c r="BB67" s="262">
        <f>IF(AZ67=2,G67,0)</f>
        <v>0</v>
      </c>
      <c r="BC67" s="262">
        <f>IF(AZ67=3,G67,0)</f>
        <v>0</v>
      </c>
      <c r="BD67" s="262">
        <f>IF(AZ67=4,G67,0)</f>
        <v>0</v>
      </c>
      <c r="BE67" s="262">
        <f>IF(AZ67=5,G67,0)</f>
        <v>0</v>
      </c>
      <c r="CA67" s="293">
        <v>12</v>
      </c>
      <c r="CB67" s="293">
        <v>0</v>
      </c>
    </row>
    <row r="68" spans="1:80" x14ac:dyDescent="0.2">
      <c r="A68" s="294">
        <v>53</v>
      </c>
      <c r="B68" s="295" t="s">
        <v>2138</v>
      </c>
      <c r="C68" s="296" t="s">
        <v>2140</v>
      </c>
      <c r="D68" s="297" t="s">
        <v>181</v>
      </c>
      <c r="E68" s="298">
        <v>166</v>
      </c>
      <c r="F68" s="298">
        <v>0</v>
      </c>
      <c r="G68" s="299">
        <f>E68*F68</f>
        <v>0</v>
      </c>
      <c r="H68" s="300">
        <v>0</v>
      </c>
      <c r="I68" s="301">
        <f>E68*H68</f>
        <v>0</v>
      </c>
      <c r="J68" s="300"/>
      <c r="K68" s="301">
        <f>E68*J68</f>
        <v>0</v>
      </c>
      <c r="O68" s="293">
        <v>2</v>
      </c>
      <c r="AA68" s="262">
        <v>12</v>
      </c>
      <c r="AB68" s="262">
        <v>0</v>
      </c>
      <c r="AC68" s="262">
        <v>53</v>
      </c>
      <c r="AZ68" s="262">
        <v>1</v>
      </c>
      <c r="BA68" s="262">
        <f>IF(AZ68=1,G68,0)</f>
        <v>0</v>
      </c>
      <c r="BB68" s="262">
        <f>IF(AZ68=2,G68,0)</f>
        <v>0</v>
      </c>
      <c r="BC68" s="262">
        <f>IF(AZ68=3,G68,0)</f>
        <v>0</v>
      </c>
      <c r="BD68" s="262">
        <f>IF(AZ68=4,G68,0)</f>
        <v>0</v>
      </c>
      <c r="BE68" s="262">
        <f>IF(AZ68=5,G68,0)</f>
        <v>0</v>
      </c>
      <c r="CA68" s="293">
        <v>12</v>
      </c>
      <c r="CB68" s="293">
        <v>0</v>
      </c>
    </row>
    <row r="69" spans="1:80" x14ac:dyDescent="0.2">
      <c r="A69" s="294">
        <v>54</v>
      </c>
      <c r="B69" s="295" t="s">
        <v>2141</v>
      </c>
      <c r="C69" s="296" t="s">
        <v>2142</v>
      </c>
      <c r="D69" s="297" t="s">
        <v>181</v>
      </c>
      <c r="E69" s="298">
        <v>25</v>
      </c>
      <c r="F69" s="298">
        <v>0</v>
      </c>
      <c r="G69" s="299">
        <f>E69*F69</f>
        <v>0</v>
      </c>
      <c r="H69" s="300">
        <v>0</v>
      </c>
      <c r="I69" s="301">
        <f>E69*H69</f>
        <v>0</v>
      </c>
      <c r="J69" s="300"/>
      <c r="K69" s="301">
        <f>E69*J69</f>
        <v>0</v>
      </c>
      <c r="O69" s="293">
        <v>2</v>
      </c>
      <c r="AA69" s="262">
        <v>12</v>
      </c>
      <c r="AB69" s="262">
        <v>0</v>
      </c>
      <c r="AC69" s="262">
        <v>54</v>
      </c>
      <c r="AZ69" s="262">
        <v>1</v>
      </c>
      <c r="BA69" s="262">
        <f>IF(AZ69=1,G69,0)</f>
        <v>0</v>
      </c>
      <c r="BB69" s="262">
        <f>IF(AZ69=2,G69,0)</f>
        <v>0</v>
      </c>
      <c r="BC69" s="262">
        <f>IF(AZ69=3,G69,0)</f>
        <v>0</v>
      </c>
      <c r="BD69" s="262">
        <f>IF(AZ69=4,G69,0)</f>
        <v>0</v>
      </c>
      <c r="BE69" s="262">
        <f>IF(AZ69=5,G69,0)</f>
        <v>0</v>
      </c>
      <c r="CA69" s="293">
        <v>12</v>
      </c>
      <c r="CB69" s="293">
        <v>0</v>
      </c>
    </row>
    <row r="70" spans="1:80" x14ac:dyDescent="0.2">
      <c r="A70" s="294">
        <v>55</v>
      </c>
      <c r="B70" s="295" t="s">
        <v>2143</v>
      </c>
      <c r="C70" s="296" t="s">
        <v>2144</v>
      </c>
      <c r="D70" s="297" t="s">
        <v>181</v>
      </c>
      <c r="E70" s="298">
        <v>123</v>
      </c>
      <c r="F70" s="298">
        <v>0</v>
      </c>
      <c r="G70" s="299">
        <f>E70*F70</f>
        <v>0</v>
      </c>
      <c r="H70" s="300">
        <v>0</v>
      </c>
      <c r="I70" s="301">
        <f>E70*H70</f>
        <v>0</v>
      </c>
      <c r="J70" s="300"/>
      <c r="K70" s="301">
        <f>E70*J70</f>
        <v>0</v>
      </c>
      <c r="O70" s="293">
        <v>2</v>
      </c>
      <c r="AA70" s="262">
        <v>12</v>
      </c>
      <c r="AB70" s="262">
        <v>0</v>
      </c>
      <c r="AC70" s="262">
        <v>55</v>
      </c>
      <c r="AZ70" s="262">
        <v>1</v>
      </c>
      <c r="BA70" s="262">
        <f>IF(AZ70=1,G70,0)</f>
        <v>0</v>
      </c>
      <c r="BB70" s="262">
        <f>IF(AZ70=2,G70,0)</f>
        <v>0</v>
      </c>
      <c r="BC70" s="262">
        <f>IF(AZ70=3,G70,0)</f>
        <v>0</v>
      </c>
      <c r="BD70" s="262">
        <f>IF(AZ70=4,G70,0)</f>
        <v>0</v>
      </c>
      <c r="BE70" s="262">
        <f>IF(AZ70=5,G70,0)</f>
        <v>0</v>
      </c>
      <c r="CA70" s="293">
        <v>12</v>
      </c>
      <c r="CB70" s="293">
        <v>0</v>
      </c>
    </row>
    <row r="71" spans="1:80" x14ac:dyDescent="0.2">
      <c r="A71" s="294">
        <v>56</v>
      </c>
      <c r="B71" s="295" t="s">
        <v>2145</v>
      </c>
      <c r="C71" s="296" t="s">
        <v>2146</v>
      </c>
      <c r="D71" s="297" t="s">
        <v>181</v>
      </c>
      <c r="E71" s="298">
        <v>16</v>
      </c>
      <c r="F71" s="298">
        <v>0</v>
      </c>
      <c r="G71" s="299">
        <f>E71*F71</f>
        <v>0</v>
      </c>
      <c r="H71" s="300">
        <v>0</v>
      </c>
      <c r="I71" s="301">
        <f>E71*H71</f>
        <v>0</v>
      </c>
      <c r="J71" s="300"/>
      <c r="K71" s="301">
        <f>E71*J71</f>
        <v>0</v>
      </c>
      <c r="O71" s="293">
        <v>2</v>
      </c>
      <c r="AA71" s="262">
        <v>12</v>
      </c>
      <c r="AB71" s="262">
        <v>0</v>
      </c>
      <c r="AC71" s="262">
        <v>56</v>
      </c>
      <c r="AZ71" s="262">
        <v>1</v>
      </c>
      <c r="BA71" s="262">
        <f>IF(AZ71=1,G71,0)</f>
        <v>0</v>
      </c>
      <c r="BB71" s="262">
        <f>IF(AZ71=2,G71,0)</f>
        <v>0</v>
      </c>
      <c r="BC71" s="262">
        <f>IF(AZ71=3,G71,0)</f>
        <v>0</v>
      </c>
      <c r="BD71" s="262">
        <f>IF(AZ71=4,G71,0)</f>
        <v>0</v>
      </c>
      <c r="BE71" s="262">
        <f>IF(AZ71=5,G71,0)</f>
        <v>0</v>
      </c>
      <c r="CA71" s="293">
        <v>12</v>
      </c>
      <c r="CB71" s="293">
        <v>0</v>
      </c>
    </row>
    <row r="72" spans="1:80" x14ac:dyDescent="0.2">
      <c r="A72" s="294">
        <v>57</v>
      </c>
      <c r="B72" s="295" t="s">
        <v>2147</v>
      </c>
      <c r="C72" s="296" t="s">
        <v>2148</v>
      </c>
      <c r="D72" s="297" t="s">
        <v>181</v>
      </c>
      <c r="E72" s="298">
        <v>50</v>
      </c>
      <c r="F72" s="298">
        <v>0</v>
      </c>
      <c r="G72" s="299">
        <f>E72*F72</f>
        <v>0</v>
      </c>
      <c r="H72" s="300">
        <v>0</v>
      </c>
      <c r="I72" s="301">
        <f>E72*H72</f>
        <v>0</v>
      </c>
      <c r="J72" s="300"/>
      <c r="K72" s="301">
        <f>E72*J72</f>
        <v>0</v>
      </c>
      <c r="O72" s="293">
        <v>2</v>
      </c>
      <c r="AA72" s="262">
        <v>12</v>
      </c>
      <c r="AB72" s="262">
        <v>0</v>
      </c>
      <c r="AC72" s="262">
        <v>57</v>
      </c>
      <c r="AZ72" s="262">
        <v>1</v>
      </c>
      <c r="BA72" s="262">
        <f>IF(AZ72=1,G72,0)</f>
        <v>0</v>
      </c>
      <c r="BB72" s="262">
        <f>IF(AZ72=2,G72,0)</f>
        <v>0</v>
      </c>
      <c r="BC72" s="262">
        <f>IF(AZ72=3,G72,0)</f>
        <v>0</v>
      </c>
      <c r="BD72" s="262">
        <f>IF(AZ72=4,G72,0)</f>
        <v>0</v>
      </c>
      <c r="BE72" s="262">
        <f>IF(AZ72=5,G72,0)</f>
        <v>0</v>
      </c>
      <c r="CA72" s="293">
        <v>12</v>
      </c>
      <c r="CB72" s="293">
        <v>0</v>
      </c>
    </row>
    <row r="73" spans="1:80" x14ac:dyDescent="0.2">
      <c r="A73" s="294">
        <v>58</v>
      </c>
      <c r="B73" s="295" t="s">
        <v>2149</v>
      </c>
      <c r="C73" s="296" t="s">
        <v>2150</v>
      </c>
      <c r="D73" s="297" t="s">
        <v>181</v>
      </c>
      <c r="E73" s="298">
        <v>120</v>
      </c>
      <c r="F73" s="298">
        <v>0</v>
      </c>
      <c r="G73" s="299">
        <f>E73*F73</f>
        <v>0</v>
      </c>
      <c r="H73" s="300">
        <v>0</v>
      </c>
      <c r="I73" s="301">
        <f>E73*H73</f>
        <v>0</v>
      </c>
      <c r="J73" s="300"/>
      <c r="K73" s="301">
        <f>E73*J73</f>
        <v>0</v>
      </c>
      <c r="O73" s="293">
        <v>2</v>
      </c>
      <c r="AA73" s="262">
        <v>12</v>
      </c>
      <c r="AB73" s="262">
        <v>0</v>
      </c>
      <c r="AC73" s="262">
        <v>58</v>
      </c>
      <c r="AZ73" s="262">
        <v>1</v>
      </c>
      <c r="BA73" s="262">
        <f>IF(AZ73=1,G73,0)</f>
        <v>0</v>
      </c>
      <c r="BB73" s="262">
        <f>IF(AZ73=2,G73,0)</f>
        <v>0</v>
      </c>
      <c r="BC73" s="262">
        <f>IF(AZ73=3,G73,0)</f>
        <v>0</v>
      </c>
      <c r="BD73" s="262">
        <f>IF(AZ73=4,G73,0)</f>
        <v>0</v>
      </c>
      <c r="BE73" s="262">
        <f>IF(AZ73=5,G73,0)</f>
        <v>0</v>
      </c>
      <c r="CA73" s="293">
        <v>12</v>
      </c>
      <c r="CB73" s="293">
        <v>0</v>
      </c>
    </row>
    <row r="74" spans="1:80" x14ac:dyDescent="0.2">
      <c r="A74" s="294">
        <v>59</v>
      </c>
      <c r="B74" s="295" t="s">
        <v>2151</v>
      </c>
      <c r="C74" s="296" t="s">
        <v>2152</v>
      </c>
      <c r="D74" s="297" t="s">
        <v>93</v>
      </c>
      <c r="E74" s="298">
        <v>4</v>
      </c>
      <c r="F74" s="298">
        <v>0</v>
      </c>
      <c r="G74" s="299">
        <f>E74*F74</f>
        <v>0</v>
      </c>
      <c r="H74" s="300">
        <v>0</v>
      </c>
      <c r="I74" s="301">
        <f>E74*H74</f>
        <v>0</v>
      </c>
      <c r="J74" s="300"/>
      <c r="K74" s="301">
        <f>E74*J74</f>
        <v>0</v>
      </c>
      <c r="O74" s="293">
        <v>2</v>
      </c>
      <c r="AA74" s="262">
        <v>12</v>
      </c>
      <c r="AB74" s="262">
        <v>0</v>
      </c>
      <c r="AC74" s="262">
        <v>59</v>
      </c>
      <c r="AZ74" s="262">
        <v>1</v>
      </c>
      <c r="BA74" s="262">
        <f>IF(AZ74=1,G74,0)</f>
        <v>0</v>
      </c>
      <c r="BB74" s="262">
        <f>IF(AZ74=2,G74,0)</f>
        <v>0</v>
      </c>
      <c r="BC74" s="262">
        <f>IF(AZ74=3,G74,0)</f>
        <v>0</v>
      </c>
      <c r="BD74" s="262">
        <f>IF(AZ74=4,G74,0)</f>
        <v>0</v>
      </c>
      <c r="BE74" s="262">
        <f>IF(AZ74=5,G74,0)</f>
        <v>0</v>
      </c>
      <c r="CA74" s="293">
        <v>12</v>
      </c>
      <c r="CB74" s="293">
        <v>0</v>
      </c>
    </row>
    <row r="75" spans="1:80" x14ac:dyDescent="0.2">
      <c r="A75" s="294">
        <v>60</v>
      </c>
      <c r="B75" s="295" t="s">
        <v>2153</v>
      </c>
      <c r="C75" s="296" t="s">
        <v>2154</v>
      </c>
      <c r="D75" s="297" t="s">
        <v>93</v>
      </c>
      <c r="E75" s="298">
        <v>40</v>
      </c>
      <c r="F75" s="298">
        <v>0</v>
      </c>
      <c r="G75" s="299">
        <f>E75*F75</f>
        <v>0</v>
      </c>
      <c r="H75" s="300">
        <v>0</v>
      </c>
      <c r="I75" s="301">
        <f>E75*H75</f>
        <v>0</v>
      </c>
      <c r="J75" s="300"/>
      <c r="K75" s="301">
        <f>E75*J75</f>
        <v>0</v>
      </c>
      <c r="O75" s="293">
        <v>2</v>
      </c>
      <c r="AA75" s="262">
        <v>12</v>
      </c>
      <c r="AB75" s="262">
        <v>0</v>
      </c>
      <c r="AC75" s="262">
        <v>60</v>
      </c>
      <c r="AZ75" s="262">
        <v>1</v>
      </c>
      <c r="BA75" s="262">
        <f>IF(AZ75=1,G75,0)</f>
        <v>0</v>
      </c>
      <c r="BB75" s="262">
        <f>IF(AZ75=2,G75,0)</f>
        <v>0</v>
      </c>
      <c r="BC75" s="262">
        <f>IF(AZ75=3,G75,0)</f>
        <v>0</v>
      </c>
      <c r="BD75" s="262">
        <f>IF(AZ75=4,G75,0)</f>
        <v>0</v>
      </c>
      <c r="BE75" s="262">
        <f>IF(AZ75=5,G75,0)</f>
        <v>0</v>
      </c>
      <c r="CA75" s="293">
        <v>12</v>
      </c>
      <c r="CB75" s="293">
        <v>0</v>
      </c>
    </row>
    <row r="76" spans="1:80" x14ac:dyDescent="0.2">
      <c r="A76" s="294">
        <v>61</v>
      </c>
      <c r="B76" s="295" t="s">
        <v>2155</v>
      </c>
      <c r="C76" s="296" t="s">
        <v>2156</v>
      </c>
      <c r="D76" s="297" t="s">
        <v>93</v>
      </c>
      <c r="E76" s="298">
        <v>40</v>
      </c>
      <c r="F76" s="298">
        <v>0</v>
      </c>
      <c r="G76" s="299">
        <f>E76*F76</f>
        <v>0</v>
      </c>
      <c r="H76" s="300">
        <v>0</v>
      </c>
      <c r="I76" s="301">
        <f>E76*H76</f>
        <v>0</v>
      </c>
      <c r="J76" s="300"/>
      <c r="K76" s="301">
        <f>E76*J76</f>
        <v>0</v>
      </c>
      <c r="O76" s="293">
        <v>2</v>
      </c>
      <c r="AA76" s="262">
        <v>12</v>
      </c>
      <c r="AB76" s="262">
        <v>0</v>
      </c>
      <c r="AC76" s="262">
        <v>61</v>
      </c>
      <c r="AZ76" s="262">
        <v>1</v>
      </c>
      <c r="BA76" s="262">
        <f>IF(AZ76=1,G76,0)</f>
        <v>0</v>
      </c>
      <c r="BB76" s="262">
        <f>IF(AZ76=2,G76,0)</f>
        <v>0</v>
      </c>
      <c r="BC76" s="262">
        <f>IF(AZ76=3,G76,0)</f>
        <v>0</v>
      </c>
      <c r="BD76" s="262">
        <f>IF(AZ76=4,G76,0)</f>
        <v>0</v>
      </c>
      <c r="BE76" s="262">
        <f>IF(AZ76=5,G76,0)</f>
        <v>0</v>
      </c>
      <c r="CA76" s="293">
        <v>12</v>
      </c>
      <c r="CB76" s="293">
        <v>0</v>
      </c>
    </row>
    <row r="77" spans="1:80" x14ac:dyDescent="0.2">
      <c r="A77" s="294">
        <v>62</v>
      </c>
      <c r="B77" s="295" t="s">
        <v>2157</v>
      </c>
      <c r="C77" s="296" t="s">
        <v>2158</v>
      </c>
      <c r="D77" s="297" t="s">
        <v>93</v>
      </c>
      <c r="E77" s="298">
        <v>40</v>
      </c>
      <c r="F77" s="298">
        <v>0</v>
      </c>
      <c r="G77" s="299">
        <f>E77*F77</f>
        <v>0</v>
      </c>
      <c r="H77" s="300">
        <v>0</v>
      </c>
      <c r="I77" s="301">
        <f>E77*H77</f>
        <v>0</v>
      </c>
      <c r="J77" s="300"/>
      <c r="K77" s="301">
        <f>E77*J77</f>
        <v>0</v>
      </c>
      <c r="O77" s="293">
        <v>2</v>
      </c>
      <c r="AA77" s="262">
        <v>12</v>
      </c>
      <c r="AB77" s="262">
        <v>0</v>
      </c>
      <c r="AC77" s="262">
        <v>62</v>
      </c>
      <c r="AZ77" s="262">
        <v>1</v>
      </c>
      <c r="BA77" s="262">
        <f>IF(AZ77=1,G77,0)</f>
        <v>0</v>
      </c>
      <c r="BB77" s="262">
        <f>IF(AZ77=2,G77,0)</f>
        <v>0</v>
      </c>
      <c r="BC77" s="262">
        <f>IF(AZ77=3,G77,0)</f>
        <v>0</v>
      </c>
      <c r="BD77" s="262">
        <f>IF(AZ77=4,G77,0)</f>
        <v>0</v>
      </c>
      <c r="BE77" s="262">
        <f>IF(AZ77=5,G77,0)</f>
        <v>0</v>
      </c>
      <c r="CA77" s="293">
        <v>12</v>
      </c>
      <c r="CB77" s="293">
        <v>0</v>
      </c>
    </row>
    <row r="78" spans="1:80" x14ac:dyDescent="0.2">
      <c r="A78" s="294">
        <v>63</v>
      </c>
      <c r="B78" s="295" t="s">
        <v>2159</v>
      </c>
      <c r="C78" s="296" t="s">
        <v>2160</v>
      </c>
      <c r="D78" s="297" t="s">
        <v>93</v>
      </c>
      <c r="E78" s="298">
        <v>4</v>
      </c>
      <c r="F78" s="298">
        <v>0</v>
      </c>
      <c r="G78" s="299">
        <f>E78*F78</f>
        <v>0</v>
      </c>
      <c r="H78" s="300">
        <v>0</v>
      </c>
      <c r="I78" s="301">
        <f>E78*H78</f>
        <v>0</v>
      </c>
      <c r="J78" s="300"/>
      <c r="K78" s="301">
        <f>E78*J78</f>
        <v>0</v>
      </c>
      <c r="O78" s="293">
        <v>2</v>
      </c>
      <c r="AA78" s="262">
        <v>12</v>
      </c>
      <c r="AB78" s="262">
        <v>0</v>
      </c>
      <c r="AC78" s="262">
        <v>63</v>
      </c>
      <c r="AZ78" s="262">
        <v>1</v>
      </c>
      <c r="BA78" s="262">
        <f>IF(AZ78=1,G78,0)</f>
        <v>0</v>
      </c>
      <c r="BB78" s="262">
        <f>IF(AZ78=2,G78,0)</f>
        <v>0</v>
      </c>
      <c r="BC78" s="262">
        <f>IF(AZ78=3,G78,0)</f>
        <v>0</v>
      </c>
      <c r="BD78" s="262">
        <f>IF(AZ78=4,G78,0)</f>
        <v>0</v>
      </c>
      <c r="BE78" s="262">
        <f>IF(AZ78=5,G78,0)</f>
        <v>0</v>
      </c>
      <c r="CA78" s="293">
        <v>12</v>
      </c>
      <c r="CB78" s="293">
        <v>0</v>
      </c>
    </row>
    <row r="79" spans="1:80" x14ac:dyDescent="0.2">
      <c r="A79" s="294">
        <v>64</v>
      </c>
      <c r="B79" s="295" t="s">
        <v>2161</v>
      </c>
      <c r="C79" s="296" t="s">
        <v>2162</v>
      </c>
      <c r="D79" s="297" t="s">
        <v>93</v>
      </c>
      <c r="E79" s="298">
        <v>4</v>
      </c>
      <c r="F79" s="298">
        <v>0</v>
      </c>
      <c r="G79" s="299">
        <f>E79*F79</f>
        <v>0</v>
      </c>
      <c r="H79" s="300">
        <v>0</v>
      </c>
      <c r="I79" s="301">
        <f>E79*H79</f>
        <v>0</v>
      </c>
      <c r="J79" s="300"/>
      <c r="K79" s="301">
        <f>E79*J79</f>
        <v>0</v>
      </c>
      <c r="O79" s="293">
        <v>2</v>
      </c>
      <c r="AA79" s="262">
        <v>12</v>
      </c>
      <c r="AB79" s="262">
        <v>0</v>
      </c>
      <c r="AC79" s="262">
        <v>64</v>
      </c>
      <c r="AZ79" s="262">
        <v>1</v>
      </c>
      <c r="BA79" s="262">
        <f>IF(AZ79=1,G79,0)</f>
        <v>0</v>
      </c>
      <c r="BB79" s="262">
        <f>IF(AZ79=2,G79,0)</f>
        <v>0</v>
      </c>
      <c r="BC79" s="262">
        <f>IF(AZ79=3,G79,0)</f>
        <v>0</v>
      </c>
      <c r="BD79" s="262">
        <f>IF(AZ79=4,G79,0)</f>
        <v>0</v>
      </c>
      <c r="BE79" s="262">
        <f>IF(AZ79=5,G79,0)</f>
        <v>0</v>
      </c>
      <c r="CA79" s="293">
        <v>12</v>
      </c>
      <c r="CB79" s="293">
        <v>0</v>
      </c>
    </row>
    <row r="80" spans="1:80" x14ac:dyDescent="0.2">
      <c r="A80" s="294">
        <v>65</v>
      </c>
      <c r="B80" s="295" t="s">
        <v>2163</v>
      </c>
      <c r="C80" s="296" t="s">
        <v>2164</v>
      </c>
      <c r="D80" s="297" t="s">
        <v>93</v>
      </c>
      <c r="E80" s="298">
        <v>12</v>
      </c>
      <c r="F80" s="298">
        <v>0</v>
      </c>
      <c r="G80" s="299">
        <f>E80*F80</f>
        <v>0</v>
      </c>
      <c r="H80" s="300">
        <v>0</v>
      </c>
      <c r="I80" s="301">
        <f>E80*H80</f>
        <v>0</v>
      </c>
      <c r="J80" s="300"/>
      <c r="K80" s="301">
        <f>E80*J80</f>
        <v>0</v>
      </c>
      <c r="O80" s="293">
        <v>2</v>
      </c>
      <c r="AA80" s="262">
        <v>12</v>
      </c>
      <c r="AB80" s="262">
        <v>0</v>
      </c>
      <c r="AC80" s="262">
        <v>65</v>
      </c>
      <c r="AZ80" s="262">
        <v>1</v>
      </c>
      <c r="BA80" s="262">
        <f>IF(AZ80=1,G80,0)</f>
        <v>0</v>
      </c>
      <c r="BB80" s="262">
        <f>IF(AZ80=2,G80,0)</f>
        <v>0</v>
      </c>
      <c r="BC80" s="262">
        <f>IF(AZ80=3,G80,0)</f>
        <v>0</v>
      </c>
      <c r="BD80" s="262">
        <f>IF(AZ80=4,G80,0)</f>
        <v>0</v>
      </c>
      <c r="BE80" s="262">
        <f>IF(AZ80=5,G80,0)</f>
        <v>0</v>
      </c>
      <c r="CA80" s="293">
        <v>12</v>
      </c>
      <c r="CB80" s="293">
        <v>0</v>
      </c>
    </row>
    <row r="81" spans="1:80" x14ac:dyDescent="0.2">
      <c r="A81" s="294">
        <v>66</v>
      </c>
      <c r="B81" s="295" t="s">
        <v>2165</v>
      </c>
      <c r="C81" s="296" t="s">
        <v>2166</v>
      </c>
      <c r="D81" s="297" t="s">
        <v>181</v>
      </c>
      <c r="E81" s="298">
        <v>20</v>
      </c>
      <c r="F81" s="298">
        <v>0</v>
      </c>
      <c r="G81" s="299">
        <f>E81*F81</f>
        <v>0</v>
      </c>
      <c r="H81" s="300">
        <v>0</v>
      </c>
      <c r="I81" s="301">
        <f>E81*H81</f>
        <v>0</v>
      </c>
      <c r="J81" s="300"/>
      <c r="K81" s="301">
        <f>E81*J81</f>
        <v>0</v>
      </c>
      <c r="O81" s="293">
        <v>2</v>
      </c>
      <c r="AA81" s="262">
        <v>12</v>
      </c>
      <c r="AB81" s="262">
        <v>0</v>
      </c>
      <c r="AC81" s="262">
        <v>66</v>
      </c>
      <c r="AZ81" s="262">
        <v>1</v>
      </c>
      <c r="BA81" s="262">
        <f>IF(AZ81=1,G81,0)</f>
        <v>0</v>
      </c>
      <c r="BB81" s="262">
        <f>IF(AZ81=2,G81,0)</f>
        <v>0</v>
      </c>
      <c r="BC81" s="262">
        <f>IF(AZ81=3,G81,0)</f>
        <v>0</v>
      </c>
      <c r="BD81" s="262">
        <f>IF(AZ81=4,G81,0)</f>
        <v>0</v>
      </c>
      <c r="BE81" s="262">
        <f>IF(AZ81=5,G81,0)</f>
        <v>0</v>
      </c>
      <c r="CA81" s="293">
        <v>12</v>
      </c>
      <c r="CB81" s="293">
        <v>0</v>
      </c>
    </row>
    <row r="82" spans="1:80" x14ac:dyDescent="0.2">
      <c r="A82" s="294">
        <v>67</v>
      </c>
      <c r="B82" s="295" t="s">
        <v>2167</v>
      </c>
      <c r="C82" s="296" t="s">
        <v>2168</v>
      </c>
      <c r="D82" s="297" t="s">
        <v>93</v>
      </c>
      <c r="E82" s="298">
        <v>5</v>
      </c>
      <c r="F82" s="298">
        <v>0</v>
      </c>
      <c r="G82" s="299">
        <f>E82*F82</f>
        <v>0</v>
      </c>
      <c r="H82" s="300">
        <v>0</v>
      </c>
      <c r="I82" s="301">
        <f>E82*H82</f>
        <v>0</v>
      </c>
      <c r="J82" s="300"/>
      <c r="K82" s="301">
        <f>E82*J82</f>
        <v>0</v>
      </c>
      <c r="O82" s="293">
        <v>2</v>
      </c>
      <c r="AA82" s="262">
        <v>12</v>
      </c>
      <c r="AB82" s="262">
        <v>0</v>
      </c>
      <c r="AC82" s="262">
        <v>67</v>
      </c>
      <c r="AZ82" s="262">
        <v>1</v>
      </c>
      <c r="BA82" s="262">
        <f>IF(AZ82=1,G82,0)</f>
        <v>0</v>
      </c>
      <c r="BB82" s="262">
        <f>IF(AZ82=2,G82,0)</f>
        <v>0</v>
      </c>
      <c r="BC82" s="262">
        <f>IF(AZ82=3,G82,0)</f>
        <v>0</v>
      </c>
      <c r="BD82" s="262">
        <f>IF(AZ82=4,G82,0)</f>
        <v>0</v>
      </c>
      <c r="BE82" s="262">
        <f>IF(AZ82=5,G82,0)</f>
        <v>0</v>
      </c>
      <c r="CA82" s="293">
        <v>12</v>
      </c>
      <c r="CB82" s="293">
        <v>0</v>
      </c>
    </row>
    <row r="83" spans="1:80" x14ac:dyDescent="0.2">
      <c r="A83" s="294">
        <v>68</v>
      </c>
      <c r="B83" s="295" t="s">
        <v>2169</v>
      </c>
      <c r="C83" s="296" t="s">
        <v>2170</v>
      </c>
      <c r="D83" s="297" t="s">
        <v>93</v>
      </c>
      <c r="E83" s="298">
        <v>18</v>
      </c>
      <c r="F83" s="298">
        <v>0</v>
      </c>
      <c r="G83" s="299">
        <f>E83*F83</f>
        <v>0</v>
      </c>
      <c r="H83" s="300">
        <v>0</v>
      </c>
      <c r="I83" s="301">
        <f>E83*H83</f>
        <v>0</v>
      </c>
      <c r="J83" s="300"/>
      <c r="K83" s="301">
        <f>E83*J83</f>
        <v>0</v>
      </c>
      <c r="O83" s="293">
        <v>2</v>
      </c>
      <c r="AA83" s="262">
        <v>12</v>
      </c>
      <c r="AB83" s="262">
        <v>0</v>
      </c>
      <c r="AC83" s="262">
        <v>68</v>
      </c>
      <c r="AZ83" s="262">
        <v>1</v>
      </c>
      <c r="BA83" s="262">
        <f>IF(AZ83=1,G83,0)</f>
        <v>0</v>
      </c>
      <c r="BB83" s="262">
        <f>IF(AZ83=2,G83,0)</f>
        <v>0</v>
      </c>
      <c r="BC83" s="262">
        <f>IF(AZ83=3,G83,0)</f>
        <v>0</v>
      </c>
      <c r="BD83" s="262">
        <f>IF(AZ83=4,G83,0)</f>
        <v>0</v>
      </c>
      <c r="BE83" s="262">
        <f>IF(AZ83=5,G83,0)</f>
        <v>0</v>
      </c>
      <c r="CA83" s="293">
        <v>12</v>
      </c>
      <c r="CB83" s="293">
        <v>0</v>
      </c>
    </row>
    <row r="84" spans="1:80" x14ac:dyDescent="0.2">
      <c r="A84" s="294">
        <v>69</v>
      </c>
      <c r="B84" s="295" t="s">
        <v>2171</v>
      </c>
      <c r="C84" s="296" t="s">
        <v>2172</v>
      </c>
      <c r="D84" s="297" t="s">
        <v>93</v>
      </c>
      <c r="E84" s="298">
        <v>4</v>
      </c>
      <c r="F84" s="298">
        <v>0</v>
      </c>
      <c r="G84" s="299">
        <f>E84*F84</f>
        <v>0</v>
      </c>
      <c r="H84" s="300">
        <v>0</v>
      </c>
      <c r="I84" s="301">
        <f>E84*H84</f>
        <v>0</v>
      </c>
      <c r="J84" s="300"/>
      <c r="K84" s="301">
        <f>E84*J84</f>
        <v>0</v>
      </c>
      <c r="O84" s="293">
        <v>2</v>
      </c>
      <c r="AA84" s="262">
        <v>12</v>
      </c>
      <c r="AB84" s="262">
        <v>0</v>
      </c>
      <c r="AC84" s="262">
        <v>69</v>
      </c>
      <c r="AZ84" s="262">
        <v>1</v>
      </c>
      <c r="BA84" s="262">
        <f>IF(AZ84=1,G84,0)</f>
        <v>0</v>
      </c>
      <c r="BB84" s="262">
        <f>IF(AZ84=2,G84,0)</f>
        <v>0</v>
      </c>
      <c r="BC84" s="262">
        <f>IF(AZ84=3,G84,0)</f>
        <v>0</v>
      </c>
      <c r="BD84" s="262">
        <f>IF(AZ84=4,G84,0)</f>
        <v>0</v>
      </c>
      <c r="BE84" s="262">
        <f>IF(AZ84=5,G84,0)</f>
        <v>0</v>
      </c>
      <c r="CA84" s="293">
        <v>12</v>
      </c>
      <c r="CB84" s="293">
        <v>0</v>
      </c>
    </row>
    <row r="85" spans="1:80" x14ac:dyDescent="0.2">
      <c r="A85" s="294">
        <v>70</v>
      </c>
      <c r="B85" s="295" t="s">
        <v>2173</v>
      </c>
      <c r="C85" s="296" t="s">
        <v>2174</v>
      </c>
      <c r="D85" s="297" t="s">
        <v>93</v>
      </c>
      <c r="E85" s="298">
        <v>331</v>
      </c>
      <c r="F85" s="298">
        <v>0</v>
      </c>
      <c r="G85" s="299">
        <f>E85*F85</f>
        <v>0</v>
      </c>
      <c r="H85" s="300">
        <v>0</v>
      </c>
      <c r="I85" s="301">
        <f>E85*H85</f>
        <v>0</v>
      </c>
      <c r="J85" s="300"/>
      <c r="K85" s="301">
        <f>E85*J85</f>
        <v>0</v>
      </c>
      <c r="O85" s="293">
        <v>2</v>
      </c>
      <c r="AA85" s="262">
        <v>12</v>
      </c>
      <c r="AB85" s="262">
        <v>0</v>
      </c>
      <c r="AC85" s="262">
        <v>70</v>
      </c>
      <c r="AZ85" s="262">
        <v>1</v>
      </c>
      <c r="BA85" s="262">
        <f>IF(AZ85=1,G85,0)</f>
        <v>0</v>
      </c>
      <c r="BB85" s="262">
        <f>IF(AZ85=2,G85,0)</f>
        <v>0</v>
      </c>
      <c r="BC85" s="262">
        <f>IF(AZ85=3,G85,0)</f>
        <v>0</v>
      </c>
      <c r="BD85" s="262">
        <f>IF(AZ85=4,G85,0)</f>
        <v>0</v>
      </c>
      <c r="BE85" s="262">
        <f>IF(AZ85=5,G85,0)</f>
        <v>0</v>
      </c>
      <c r="CA85" s="293">
        <v>12</v>
      </c>
      <c r="CB85" s="293">
        <v>0</v>
      </c>
    </row>
    <row r="86" spans="1:80" x14ac:dyDescent="0.2">
      <c r="A86" s="294">
        <v>71</v>
      </c>
      <c r="B86" s="295" t="s">
        <v>2175</v>
      </c>
      <c r="C86" s="296" t="s">
        <v>2176</v>
      </c>
      <c r="D86" s="297" t="s">
        <v>93</v>
      </c>
      <c r="E86" s="298">
        <v>10</v>
      </c>
      <c r="F86" s="298">
        <v>0</v>
      </c>
      <c r="G86" s="299">
        <f>E86*F86</f>
        <v>0</v>
      </c>
      <c r="H86" s="300">
        <v>0</v>
      </c>
      <c r="I86" s="301">
        <f>E86*H86</f>
        <v>0</v>
      </c>
      <c r="J86" s="300"/>
      <c r="K86" s="301">
        <f>E86*J86</f>
        <v>0</v>
      </c>
      <c r="O86" s="293">
        <v>2</v>
      </c>
      <c r="AA86" s="262">
        <v>12</v>
      </c>
      <c r="AB86" s="262">
        <v>0</v>
      </c>
      <c r="AC86" s="262">
        <v>71</v>
      </c>
      <c r="AZ86" s="262">
        <v>1</v>
      </c>
      <c r="BA86" s="262">
        <f>IF(AZ86=1,G86,0)</f>
        <v>0</v>
      </c>
      <c r="BB86" s="262">
        <f>IF(AZ86=2,G86,0)</f>
        <v>0</v>
      </c>
      <c r="BC86" s="262">
        <f>IF(AZ86=3,G86,0)</f>
        <v>0</v>
      </c>
      <c r="BD86" s="262">
        <f>IF(AZ86=4,G86,0)</f>
        <v>0</v>
      </c>
      <c r="BE86" s="262">
        <f>IF(AZ86=5,G86,0)</f>
        <v>0</v>
      </c>
      <c r="CA86" s="293">
        <v>12</v>
      </c>
      <c r="CB86" s="293">
        <v>0</v>
      </c>
    </row>
    <row r="87" spans="1:80" x14ac:dyDescent="0.2">
      <c r="A87" s="294">
        <v>72</v>
      </c>
      <c r="B87" s="295" t="s">
        <v>2177</v>
      </c>
      <c r="C87" s="296" t="s">
        <v>2178</v>
      </c>
      <c r="D87" s="297" t="s">
        <v>93</v>
      </c>
      <c r="E87" s="298">
        <v>4</v>
      </c>
      <c r="F87" s="298">
        <v>0</v>
      </c>
      <c r="G87" s="299">
        <f>E87*F87</f>
        <v>0</v>
      </c>
      <c r="H87" s="300">
        <v>0</v>
      </c>
      <c r="I87" s="301">
        <f>E87*H87</f>
        <v>0</v>
      </c>
      <c r="J87" s="300"/>
      <c r="K87" s="301">
        <f>E87*J87</f>
        <v>0</v>
      </c>
      <c r="O87" s="293">
        <v>2</v>
      </c>
      <c r="AA87" s="262">
        <v>12</v>
      </c>
      <c r="AB87" s="262">
        <v>0</v>
      </c>
      <c r="AC87" s="262">
        <v>72</v>
      </c>
      <c r="AZ87" s="262">
        <v>1</v>
      </c>
      <c r="BA87" s="262">
        <f>IF(AZ87=1,G87,0)</f>
        <v>0</v>
      </c>
      <c r="BB87" s="262">
        <f>IF(AZ87=2,G87,0)</f>
        <v>0</v>
      </c>
      <c r="BC87" s="262">
        <f>IF(AZ87=3,G87,0)</f>
        <v>0</v>
      </c>
      <c r="BD87" s="262">
        <f>IF(AZ87=4,G87,0)</f>
        <v>0</v>
      </c>
      <c r="BE87" s="262">
        <f>IF(AZ87=5,G87,0)</f>
        <v>0</v>
      </c>
      <c r="CA87" s="293">
        <v>12</v>
      </c>
      <c r="CB87" s="293">
        <v>0</v>
      </c>
    </row>
    <row r="88" spans="1:80" x14ac:dyDescent="0.2">
      <c r="A88" s="294">
        <v>73</v>
      </c>
      <c r="B88" s="295" t="s">
        <v>2179</v>
      </c>
      <c r="C88" s="296" t="s">
        <v>2180</v>
      </c>
      <c r="D88" s="297" t="s">
        <v>93</v>
      </c>
      <c r="E88" s="298">
        <v>85</v>
      </c>
      <c r="F88" s="298">
        <v>0</v>
      </c>
      <c r="G88" s="299">
        <f>E88*F88</f>
        <v>0</v>
      </c>
      <c r="H88" s="300">
        <v>0</v>
      </c>
      <c r="I88" s="301">
        <f>E88*H88</f>
        <v>0</v>
      </c>
      <c r="J88" s="300"/>
      <c r="K88" s="301">
        <f>E88*J88</f>
        <v>0</v>
      </c>
      <c r="O88" s="293">
        <v>2</v>
      </c>
      <c r="AA88" s="262">
        <v>12</v>
      </c>
      <c r="AB88" s="262">
        <v>0</v>
      </c>
      <c r="AC88" s="262">
        <v>73</v>
      </c>
      <c r="AZ88" s="262">
        <v>1</v>
      </c>
      <c r="BA88" s="262">
        <f>IF(AZ88=1,G88,0)</f>
        <v>0</v>
      </c>
      <c r="BB88" s="262">
        <f>IF(AZ88=2,G88,0)</f>
        <v>0</v>
      </c>
      <c r="BC88" s="262">
        <f>IF(AZ88=3,G88,0)</f>
        <v>0</v>
      </c>
      <c r="BD88" s="262">
        <f>IF(AZ88=4,G88,0)</f>
        <v>0</v>
      </c>
      <c r="BE88" s="262">
        <f>IF(AZ88=5,G88,0)</f>
        <v>0</v>
      </c>
      <c r="CA88" s="293">
        <v>12</v>
      </c>
      <c r="CB88" s="293">
        <v>0</v>
      </c>
    </row>
    <row r="89" spans="1:80" x14ac:dyDescent="0.2">
      <c r="A89" s="294">
        <v>74</v>
      </c>
      <c r="B89" s="295" t="s">
        <v>2181</v>
      </c>
      <c r="C89" s="296" t="s">
        <v>2182</v>
      </c>
      <c r="D89" s="297" t="s">
        <v>93</v>
      </c>
      <c r="E89" s="298">
        <v>55</v>
      </c>
      <c r="F89" s="298">
        <v>0</v>
      </c>
      <c r="G89" s="299">
        <f>E89*F89</f>
        <v>0</v>
      </c>
      <c r="H89" s="300">
        <v>0</v>
      </c>
      <c r="I89" s="301">
        <f>E89*H89</f>
        <v>0</v>
      </c>
      <c r="J89" s="300"/>
      <c r="K89" s="301">
        <f>E89*J89</f>
        <v>0</v>
      </c>
      <c r="O89" s="293">
        <v>2</v>
      </c>
      <c r="AA89" s="262">
        <v>12</v>
      </c>
      <c r="AB89" s="262">
        <v>0</v>
      </c>
      <c r="AC89" s="262">
        <v>74</v>
      </c>
      <c r="AZ89" s="262">
        <v>1</v>
      </c>
      <c r="BA89" s="262">
        <f>IF(AZ89=1,G89,0)</f>
        <v>0</v>
      </c>
      <c r="BB89" s="262">
        <f>IF(AZ89=2,G89,0)</f>
        <v>0</v>
      </c>
      <c r="BC89" s="262">
        <f>IF(AZ89=3,G89,0)</f>
        <v>0</v>
      </c>
      <c r="BD89" s="262">
        <f>IF(AZ89=4,G89,0)</f>
        <v>0</v>
      </c>
      <c r="BE89" s="262">
        <f>IF(AZ89=5,G89,0)</f>
        <v>0</v>
      </c>
      <c r="CA89" s="293">
        <v>12</v>
      </c>
      <c r="CB89" s="293">
        <v>0</v>
      </c>
    </row>
    <row r="90" spans="1:80" x14ac:dyDescent="0.2">
      <c r="A90" s="294">
        <v>75</v>
      </c>
      <c r="B90" s="295" t="s">
        <v>2183</v>
      </c>
      <c r="C90" s="296" t="s">
        <v>2184</v>
      </c>
      <c r="D90" s="297" t="s">
        <v>93</v>
      </c>
      <c r="E90" s="298">
        <v>5</v>
      </c>
      <c r="F90" s="298">
        <v>0</v>
      </c>
      <c r="G90" s="299">
        <f>E90*F90</f>
        <v>0</v>
      </c>
      <c r="H90" s="300">
        <v>0</v>
      </c>
      <c r="I90" s="301">
        <f>E90*H90</f>
        <v>0</v>
      </c>
      <c r="J90" s="300"/>
      <c r="K90" s="301">
        <f>E90*J90</f>
        <v>0</v>
      </c>
      <c r="O90" s="293">
        <v>2</v>
      </c>
      <c r="AA90" s="262">
        <v>12</v>
      </c>
      <c r="AB90" s="262">
        <v>0</v>
      </c>
      <c r="AC90" s="262">
        <v>75</v>
      </c>
      <c r="AZ90" s="262">
        <v>1</v>
      </c>
      <c r="BA90" s="262">
        <f>IF(AZ90=1,G90,0)</f>
        <v>0</v>
      </c>
      <c r="BB90" s="262">
        <f>IF(AZ90=2,G90,0)</f>
        <v>0</v>
      </c>
      <c r="BC90" s="262">
        <f>IF(AZ90=3,G90,0)</f>
        <v>0</v>
      </c>
      <c r="BD90" s="262">
        <f>IF(AZ90=4,G90,0)</f>
        <v>0</v>
      </c>
      <c r="BE90" s="262">
        <f>IF(AZ90=5,G90,0)</f>
        <v>0</v>
      </c>
      <c r="CA90" s="293">
        <v>12</v>
      </c>
      <c r="CB90" s="293">
        <v>0</v>
      </c>
    </row>
    <row r="91" spans="1:80" x14ac:dyDescent="0.2">
      <c r="A91" s="294">
        <v>76</v>
      </c>
      <c r="B91" s="295" t="s">
        <v>2185</v>
      </c>
      <c r="C91" s="296" t="s">
        <v>2186</v>
      </c>
      <c r="D91" s="297" t="s">
        <v>93</v>
      </c>
      <c r="E91" s="298">
        <v>34</v>
      </c>
      <c r="F91" s="298">
        <v>0</v>
      </c>
      <c r="G91" s="299">
        <f>E91*F91</f>
        <v>0</v>
      </c>
      <c r="H91" s="300">
        <v>0</v>
      </c>
      <c r="I91" s="301">
        <f>E91*H91</f>
        <v>0</v>
      </c>
      <c r="J91" s="300"/>
      <c r="K91" s="301">
        <f>E91*J91</f>
        <v>0</v>
      </c>
      <c r="O91" s="293">
        <v>2</v>
      </c>
      <c r="AA91" s="262">
        <v>12</v>
      </c>
      <c r="AB91" s="262">
        <v>0</v>
      </c>
      <c r="AC91" s="262">
        <v>76</v>
      </c>
      <c r="AZ91" s="262">
        <v>1</v>
      </c>
      <c r="BA91" s="262">
        <f>IF(AZ91=1,G91,0)</f>
        <v>0</v>
      </c>
      <c r="BB91" s="262">
        <f>IF(AZ91=2,G91,0)</f>
        <v>0</v>
      </c>
      <c r="BC91" s="262">
        <f>IF(AZ91=3,G91,0)</f>
        <v>0</v>
      </c>
      <c r="BD91" s="262">
        <f>IF(AZ91=4,G91,0)</f>
        <v>0</v>
      </c>
      <c r="BE91" s="262">
        <f>IF(AZ91=5,G91,0)</f>
        <v>0</v>
      </c>
      <c r="CA91" s="293">
        <v>12</v>
      </c>
      <c r="CB91" s="293">
        <v>0</v>
      </c>
    </row>
    <row r="92" spans="1:80" x14ac:dyDescent="0.2">
      <c r="A92" s="294">
        <v>77</v>
      </c>
      <c r="B92" s="295" t="s">
        <v>2187</v>
      </c>
      <c r="C92" s="296" t="s">
        <v>2065</v>
      </c>
      <c r="D92" s="297" t="s">
        <v>93</v>
      </c>
      <c r="E92" s="298">
        <v>12</v>
      </c>
      <c r="F92" s="298">
        <v>0</v>
      </c>
      <c r="G92" s="299">
        <f>E92*F92</f>
        <v>0</v>
      </c>
      <c r="H92" s="300">
        <v>0</v>
      </c>
      <c r="I92" s="301">
        <f>E92*H92</f>
        <v>0</v>
      </c>
      <c r="J92" s="300"/>
      <c r="K92" s="301">
        <f>E92*J92</f>
        <v>0</v>
      </c>
      <c r="O92" s="293">
        <v>2</v>
      </c>
      <c r="AA92" s="262">
        <v>12</v>
      </c>
      <c r="AB92" s="262">
        <v>0</v>
      </c>
      <c r="AC92" s="262">
        <v>77</v>
      </c>
      <c r="AZ92" s="262">
        <v>1</v>
      </c>
      <c r="BA92" s="262">
        <f>IF(AZ92=1,G92,0)</f>
        <v>0</v>
      </c>
      <c r="BB92" s="262">
        <f>IF(AZ92=2,G92,0)</f>
        <v>0</v>
      </c>
      <c r="BC92" s="262">
        <f>IF(AZ92=3,G92,0)</f>
        <v>0</v>
      </c>
      <c r="BD92" s="262">
        <f>IF(AZ92=4,G92,0)</f>
        <v>0</v>
      </c>
      <c r="BE92" s="262">
        <f>IF(AZ92=5,G92,0)</f>
        <v>0</v>
      </c>
      <c r="CA92" s="293">
        <v>12</v>
      </c>
      <c r="CB92" s="293">
        <v>0</v>
      </c>
    </row>
    <row r="93" spans="1:80" x14ac:dyDescent="0.2">
      <c r="A93" s="294">
        <v>78</v>
      </c>
      <c r="B93" s="295" t="s">
        <v>2188</v>
      </c>
      <c r="C93" s="296" t="s">
        <v>2189</v>
      </c>
      <c r="D93" s="297" t="s">
        <v>93</v>
      </c>
      <c r="E93" s="298">
        <v>32</v>
      </c>
      <c r="F93" s="298">
        <v>0</v>
      </c>
      <c r="G93" s="299">
        <f>E93*F93</f>
        <v>0</v>
      </c>
      <c r="H93" s="300">
        <v>0</v>
      </c>
      <c r="I93" s="301">
        <f>E93*H93</f>
        <v>0</v>
      </c>
      <c r="J93" s="300"/>
      <c r="K93" s="301">
        <f>E93*J93</f>
        <v>0</v>
      </c>
      <c r="O93" s="293">
        <v>2</v>
      </c>
      <c r="AA93" s="262">
        <v>12</v>
      </c>
      <c r="AB93" s="262">
        <v>0</v>
      </c>
      <c r="AC93" s="262">
        <v>78</v>
      </c>
      <c r="AZ93" s="262">
        <v>1</v>
      </c>
      <c r="BA93" s="262">
        <f>IF(AZ93=1,G93,0)</f>
        <v>0</v>
      </c>
      <c r="BB93" s="262">
        <f>IF(AZ93=2,G93,0)</f>
        <v>0</v>
      </c>
      <c r="BC93" s="262">
        <f>IF(AZ93=3,G93,0)</f>
        <v>0</v>
      </c>
      <c r="BD93" s="262">
        <f>IF(AZ93=4,G93,0)</f>
        <v>0</v>
      </c>
      <c r="BE93" s="262">
        <f>IF(AZ93=5,G93,0)</f>
        <v>0</v>
      </c>
      <c r="CA93" s="293">
        <v>12</v>
      </c>
      <c r="CB93" s="293">
        <v>0</v>
      </c>
    </row>
    <row r="94" spans="1:80" x14ac:dyDescent="0.2">
      <c r="A94" s="294">
        <v>79</v>
      </c>
      <c r="B94" s="295" t="s">
        <v>2190</v>
      </c>
      <c r="C94" s="296" t="s">
        <v>2191</v>
      </c>
      <c r="D94" s="297" t="s">
        <v>93</v>
      </c>
      <c r="E94" s="298">
        <v>5</v>
      </c>
      <c r="F94" s="298">
        <v>0</v>
      </c>
      <c r="G94" s="299">
        <f>E94*F94</f>
        <v>0</v>
      </c>
      <c r="H94" s="300">
        <v>0</v>
      </c>
      <c r="I94" s="301">
        <f>E94*H94</f>
        <v>0</v>
      </c>
      <c r="J94" s="300"/>
      <c r="K94" s="301">
        <f>E94*J94</f>
        <v>0</v>
      </c>
      <c r="O94" s="293">
        <v>2</v>
      </c>
      <c r="AA94" s="262">
        <v>12</v>
      </c>
      <c r="AB94" s="262">
        <v>0</v>
      </c>
      <c r="AC94" s="262">
        <v>79</v>
      </c>
      <c r="AZ94" s="262">
        <v>1</v>
      </c>
      <c r="BA94" s="262">
        <f>IF(AZ94=1,G94,0)</f>
        <v>0</v>
      </c>
      <c r="BB94" s="262">
        <f>IF(AZ94=2,G94,0)</f>
        <v>0</v>
      </c>
      <c r="BC94" s="262">
        <f>IF(AZ94=3,G94,0)</f>
        <v>0</v>
      </c>
      <c r="BD94" s="262">
        <f>IF(AZ94=4,G94,0)</f>
        <v>0</v>
      </c>
      <c r="BE94" s="262">
        <f>IF(AZ94=5,G94,0)</f>
        <v>0</v>
      </c>
      <c r="CA94" s="293">
        <v>12</v>
      </c>
      <c r="CB94" s="293">
        <v>0</v>
      </c>
    </row>
    <row r="95" spans="1:80" x14ac:dyDescent="0.2">
      <c r="A95" s="294">
        <v>80</v>
      </c>
      <c r="B95" s="295" t="s">
        <v>2192</v>
      </c>
      <c r="C95" s="296" t="s">
        <v>2193</v>
      </c>
      <c r="D95" s="297" t="s">
        <v>93</v>
      </c>
      <c r="E95" s="298">
        <v>8</v>
      </c>
      <c r="F95" s="298">
        <v>0</v>
      </c>
      <c r="G95" s="299">
        <f>E95*F95</f>
        <v>0</v>
      </c>
      <c r="H95" s="300">
        <v>0</v>
      </c>
      <c r="I95" s="301">
        <f>E95*H95</f>
        <v>0</v>
      </c>
      <c r="J95" s="300"/>
      <c r="K95" s="301">
        <f>E95*J95</f>
        <v>0</v>
      </c>
      <c r="O95" s="293">
        <v>2</v>
      </c>
      <c r="AA95" s="262">
        <v>12</v>
      </c>
      <c r="AB95" s="262">
        <v>0</v>
      </c>
      <c r="AC95" s="262">
        <v>80</v>
      </c>
      <c r="AZ95" s="262">
        <v>1</v>
      </c>
      <c r="BA95" s="262">
        <f>IF(AZ95=1,G95,0)</f>
        <v>0</v>
      </c>
      <c r="BB95" s="262">
        <f>IF(AZ95=2,G95,0)</f>
        <v>0</v>
      </c>
      <c r="BC95" s="262">
        <f>IF(AZ95=3,G95,0)</f>
        <v>0</v>
      </c>
      <c r="BD95" s="262">
        <f>IF(AZ95=4,G95,0)</f>
        <v>0</v>
      </c>
      <c r="BE95" s="262">
        <f>IF(AZ95=5,G95,0)</f>
        <v>0</v>
      </c>
      <c r="CA95" s="293">
        <v>12</v>
      </c>
      <c r="CB95" s="293">
        <v>0</v>
      </c>
    </row>
    <row r="96" spans="1:80" x14ac:dyDescent="0.2">
      <c r="A96" s="294">
        <v>81</v>
      </c>
      <c r="B96" s="295" t="s">
        <v>2192</v>
      </c>
      <c r="C96" s="296" t="s">
        <v>2193</v>
      </c>
      <c r="D96" s="297" t="s">
        <v>93</v>
      </c>
      <c r="E96" s="298">
        <v>8</v>
      </c>
      <c r="F96" s="298">
        <v>0</v>
      </c>
      <c r="G96" s="299">
        <f>E96*F96</f>
        <v>0</v>
      </c>
      <c r="H96" s="300">
        <v>0</v>
      </c>
      <c r="I96" s="301">
        <f>E96*H96</f>
        <v>0</v>
      </c>
      <c r="J96" s="300"/>
      <c r="K96" s="301">
        <f>E96*J96</f>
        <v>0</v>
      </c>
      <c r="O96" s="293">
        <v>2</v>
      </c>
      <c r="AA96" s="262">
        <v>12</v>
      </c>
      <c r="AB96" s="262">
        <v>0</v>
      </c>
      <c r="AC96" s="262">
        <v>81</v>
      </c>
      <c r="AZ96" s="262">
        <v>1</v>
      </c>
      <c r="BA96" s="262">
        <f>IF(AZ96=1,G96,0)</f>
        <v>0</v>
      </c>
      <c r="BB96" s="262">
        <f>IF(AZ96=2,G96,0)</f>
        <v>0</v>
      </c>
      <c r="BC96" s="262">
        <f>IF(AZ96=3,G96,0)</f>
        <v>0</v>
      </c>
      <c r="BD96" s="262">
        <f>IF(AZ96=4,G96,0)</f>
        <v>0</v>
      </c>
      <c r="BE96" s="262">
        <f>IF(AZ96=5,G96,0)</f>
        <v>0</v>
      </c>
      <c r="CA96" s="293">
        <v>12</v>
      </c>
      <c r="CB96" s="293">
        <v>0</v>
      </c>
    </row>
    <row r="97" spans="1:80" x14ac:dyDescent="0.2">
      <c r="A97" s="294">
        <v>82</v>
      </c>
      <c r="B97" s="295" t="s">
        <v>2192</v>
      </c>
      <c r="C97" s="296" t="s">
        <v>2194</v>
      </c>
      <c r="D97" s="297" t="s">
        <v>93</v>
      </c>
      <c r="E97" s="298">
        <v>4</v>
      </c>
      <c r="F97" s="298">
        <v>0</v>
      </c>
      <c r="G97" s="299">
        <f>E97*F97</f>
        <v>0</v>
      </c>
      <c r="H97" s="300">
        <v>0</v>
      </c>
      <c r="I97" s="301">
        <f>E97*H97</f>
        <v>0</v>
      </c>
      <c r="J97" s="300"/>
      <c r="K97" s="301">
        <f>E97*J97</f>
        <v>0</v>
      </c>
      <c r="O97" s="293">
        <v>2</v>
      </c>
      <c r="AA97" s="262">
        <v>12</v>
      </c>
      <c r="AB97" s="262">
        <v>0</v>
      </c>
      <c r="AC97" s="262">
        <v>82</v>
      </c>
      <c r="AZ97" s="262">
        <v>1</v>
      </c>
      <c r="BA97" s="262">
        <f>IF(AZ97=1,G97,0)</f>
        <v>0</v>
      </c>
      <c r="BB97" s="262">
        <f>IF(AZ97=2,G97,0)</f>
        <v>0</v>
      </c>
      <c r="BC97" s="262">
        <f>IF(AZ97=3,G97,0)</f>
        <v>0</v>
      </c>
      <c r="BD97" s="262">
        <f>IF(AZ97=4,G97,0)</f>
        <v>0</v>
      </c>
      <c r="BE97" s="262">
        <f>IF(AZ97=5,G97,0)</f>
        <v>0</v>
      </c>
      <c r="CA97" s="293">
        <v>12</v>
      </c>
      <c r="CB97" s="293">
        <v>0</v>
      </c>
    </row>
    <row r="98" spans="1:80" x14ac:dyDescent="0.2">
      <c r="A98" s="294">
        <v>83</v>
      </c>
      <c r="B98" s="295" t="s">
        <v>2195</v>
      </c>
      <c r="C98" s="296" t="s">
        <v>2196</v>
      </c>
      <c r="D98" s="297" t="s">
        <v>181</v>
      </c>
      <c r="E98" s="298">
        <v>30</v>
      </c>
      <c r="F98" s="298">
        <v>0</v>
      </c>
      <c r="G98" s="299">
        <f>E98*F98</f>
        <v>0</v>
      </c>
      <c r="H98" s="300">
        <v>0</v>
      </c>
      <c r="I98" s="301">
        <f>E98*H98</f>
        <v>0</v>
      </c>
      <c r="J98" s="300"/>
      <c r="K98" s="301">
        <f>E98*J98</f>
        <v>0</v>
      </c>
      <c r="O98" s="293">
        <v>2</v>
      </c>
      <c r="AA98" s="262">
        <v>12</v>
      </c>
      <c r="AB98" s="262">
        <v>0</v>
      </c>
      <c r="AC98" s="262">
        <v>83</v>
      </c>
      <c r="AZ98" s="262">
        <v>1</v>
      </c>
      <c r="BA98" s="262">
        <f>IF(AZ98=1,G98,0)</f>
        <v>0</v>
      </c>
      <c r="BB98" s="262">
        <f>IF(AZ98=2,G98,0)</f>
        <v>0</v>
      </c>
      <c r="BC98" s="262">
        <f>IF(AZ98=3,G98,0)</f>
        <v>0</v>
      </c>
      <c r="BD98" s="262">
        <f>IF(AZ98=4,G98,0)</f>
        <v>0</v>
      </c>
      <c r="BE98" s="262">
        <f>IF(AZ98=5,G98,0)</f>
        <v>0</v>
      </c>
      <c r="CA98" s="293">
        <v>12</v>
      </c>
      <c r="CB98" s="293">
        <v>0</v>
      </c>
    </row>
    <row r="99" spans="1:80" x14ac:dyDescent="0.2">
      <c r="A99" s="294">
        <v>84</v>
      </c>
      <c r="B99" s="295" t="s">
        <v>2197</v>
      </c>
      <c r="C99" s="296" t="s">
        <v>2198</v>
      </c>
      <c r="D99" s="297" t="s">
        <v>181</v>
      </c>
      <c r="E99" s="298">
        <v>496</v>
      </c>
      <c r="F99" s="298">
        <v>0</v>
      </c>
      <c r="G99" s="299">
        <f>E99*F99</f>
        <v>0</v>
      </c>
      <c r="H99" s="300">
        <v>0</v>
      </c>
      <c r="I99" s="301">
        <f>E99*H99</f>
        <v>0</v>
      </c>
      <c r="J99" s="300"/>
      <c r="K99" s="301">
        <f>E99*J99</f>
        <v>0</v>
      </c>
      <c r="O99" s="293">
        <v>2</v>
      </c>
      <c r="AA99" s="262">
        <v>12</v>
      </c>
      <c r="AB99" s="262">
        <v>0</v>
      </c>
      <c r="AC99" s="262">
        <v>84</v>
      </c>
      <c r="AZ99" s="262">
        <v>1</v>
      </c>
      <c r="BA99" s="262">
        <f>IF(AZ99=1,G99,0)</f>
        <v>0</v>
      </c>
      <c r="BB99" s="262">
        <f>IF(AZ99=2,G99,0)</f>
        <v>0</v>
      </c>
      <c r="BC99" s="262">
        <f>IF(AZ99=3,G99,0)</f>
        <v>0</v>
      </c>
      <c r="BD99" s="262">
        <f>IF(AZ99=4,G99,0)</f>
        <v>0</v>
      </c>
      <c r="BE99" s="262">
        <f>IF(AZ99=5,G99,0)</f>
        <v>0</v>
      </c>
      <c r="CA99" s="293">
        <v>12</v>
      </c>
      <c r="CB99" s="293">
        <v>0</v>
      </c>
    </row>
    <row r="100" spans="1:80" x14ac:dyDescent="0.2">
      <c r="A100" s="294">
        <v>85</v>
      </c>
      <c r="B100" s="295" t="s">
        <v>2199</v>
      </c>
      <c r="C100" s="296" t="s">
        <v>2200</v>
      </c>
      <c r="D100" s="297" t="s">
        <v>181</v>
      </c>
      <c r="E100" s="298">
        <v>401</v>
      </c>
      <c r="F100" s="298">
        <v>0</v>
      </c>
      <c r="G100" s="299">
        <f>E100*F100</f>
        <v>0</v>
      </c>
      <c r="H100" s="300">
        <v>0</v>
      </c>
      <c r="I100" s="301">
        <f>E100*H100</f>
        <v>0</v>
      </c>
      <c r="J100" s="300"/>
      <c r="K100" s="301">
        <f>E100*J100</f>
        <v>0</v>
      </c>
      <c r="O100" s="293">
        <v>2</v>
      </c>
      <c r="AA100" s="262">
        <v>12</v>
      </c>
      <c r="AB100" s="262">
        <v>0</v>
      </c>
      <c r="AC100" s="262">
        <v>85</v>
      </c>
      <c r="AZ100" s="262">
        <v>1</v>
      </c>
      <c r="BA100" s="262">
        <f>IF(AZ100=1,G100,0)</f>
        <v>0</v>
      </c>
      <c r="BB100" s="262">
        <f>IF(AZ100=2,G100,0)</f>
        <v>0</v>
      </c>
      <c r="BC100" s="262">
        <f>IF(AZ100=3,G100,0)</f>
        <v>0</v>
      </c>
      <c r="BD100" s="262">
        <f>IF(AZ100=4,G100,0)</f>
        <v>0</v>
      </c>
      <c r="BE100" s="262">
        <f>IF(AZ100=5,G100,0)</f>
        <v>0</v>
      </c>
      <c r="CA100" s="293">
        <v>12</v>
      </c>
      <c r="CB100" s="293">
        <v>0</v>
      </c>
    </row>
    <row r="101" spans="1:80" x14ac:dyDescent="0.2">
      <c r="A101" s="294">
        <v>86</v>
      </c>
      <c r="B101" s="295" t="s">
        <v>2201</v>
      </c>
      <c r="C101" s="296" t="s">
        <v>2202</v>
      </c>
      <c r="D101" s="297" t="s">
        <v>181</v>
      </c>
      <c r="E101" s="298">
        <v>730</v>
      </c>
      <c r="F101" s="298">
        <v>0</v>
      </c>
      <c r="G101" s="299">
        <f>E101*F101</f>
        <v>0</v>
      </c>
      <c r="H101" s="300">
        <v>0</v>
      </c>
      <c r="I101" s="301">
        <f>E101*H101</f>
        <v>0</v>
      </c>
      <c r="J101" s="300"/>
      <c r="K101" s="301">
        <f>E101*J101</f>
        <v>0</v>
      </c>
      <c r="O101" s="293">
        <v>2</v>
      </c>
      <c r="AA101" s="262">
        <v>12</v>
      </c>
      <c r="AB101" s="262">
        <v>0</v>
      </c>
      <c r="AC101" s="262">
        <v>86</v>
      </c>
      <c r="AZ101" s="262">
        <v>1</v>
      </c>
      <c r="BA101" s="262">
        <f>IF(AZ101=1,G101,0)</f>
        <v>0</v>
      </c>
      <c r="BB101" s="262">
        <f>IF(AZ101=2,G101,0)</f>
        <v>0</v>
      </c>
      <c r="BC101" s="262">
        <f>IF(AZ101=3,G101,0)</f>
        <v>0</v>
      </c>
      <c r="BD101" s="262">
        <f>IF(AZ101=4,G101,0)</f>
        <v>0</v>
      </c>
      <c r="BE101" s="262">
        <f>IF(AZ101=5,G101,0)</f>
        <v>0</v>
      </c>
      <c r="CA101" s="293">
        <v>12</v>
      </c>
      <c r="CB101" s="293">
        <v>0</v>
      </c>
    </row>
    <row r="102" spans="1:80" x14ac:dyDescent="0.2">
      <c r="A102" s="294">
        <v>87</v>
      </c>
      <c r="B102" s="295" t="s">
        <v>2203</v>
      </c>
      <c r="C102" s="296" t="s">
        <v>2204</v>
      </c>
      <c r="D102" s="297" t="s">
        <v>181</v>
      </c>
      <c r="E102" s="298">
        <v>65</v>
      </c>
      <c r="F102" s="298">
        <v>0</v>
      </c>
      <c r="G102" s="299">
        <f>E102*F102</f>
        <v>0</v>
      </c>
      <c r="H102" s="300">
        <v>0</v>
      </c>
      <c r="I102" s="301">
        <f>E102*H102</f>
        <v>0</v>
      </c>
      <c r="J102" s="300"/>
      <c r="K102" s="301">
        <f>E102*J102</f>
        <v>0</v>
      </c>
      <c r="O102" s="293">
        <v>2</v>
      </c>
      <c r="AA102" s="262">
        <v>12</v>
      </c>
      <c r="AB102" s="262">
        <v>0</v>
      </c>
      <c r="AC102" s="262">
        <v>87</v>
      </c>
      <c r="AZ102" s="262">
        <v>1</v>
      </c>
      <c r="BA102" s="262">
        <f>IF(AZ102=1,G102,0)</f>
        <v>0</v>
      </c>
      <c r="BB102" s="262">
        <f>IF(AZ102=2,G102,0)</f>
        <v>0</v>
      </c>
      <c r="BC102" s="262">
        <f>IF(AZ102=3,G102,0)</f>
        <v>0</v>
      </c>
      <c r="BD102" s="262">
        <f>IF(AZ102=4,G102,0)</f>
        <v>0</v>
      </c>
      <c r="BE102" s="262">
        <f>IF(AZ102=5,G102,0)</f>
        <v>0</v>
      </c>
      <c r="CA102" s="293">
        <v>12</v>
      </c>
      <c r="CB102" s="293">
        <v>0</v>
      </c>
    </row>
    <row r="103" spans="1:80" x14ac:dyDescent="0.2">
      <c r="A103" s="294">
        <v>88</v>
      </c>
      <c r="B103" s="295" t="s">
        <v>2205</v>
      </c>
      <c r="C103" s="296" t="s">
        <v>2206</v>
      </c>
      <c r="D103" s="297" t="s">
        <v>93</v>
      </c>
      <c r="E103" s="298">
        <v>13</v>
      </c>
      <c r="F103" s="298">
        <v>0</v>
      </c>
      <c r="G103" s="299">
        <f>E103*F103</f>
        <v>0</v>
      </c>
      <c r="H103" s="300">
        <v>0</v>
      </c>
      <c r="I103" s="301">
        <f>E103*H103</f>
        <v>0</v>
      </c>
      <c r="J103" s="300"/>
      <c r="K103" s="301">
        <f>E103*J103</f>
        <v>0</v>
      </c>
      <c r="O103" s="293">
        <v>2</v>
      </c>
      <c r="AA103" s="262">
        <v>12</v>
      </c>
      <c r="AB103" s="262">
        <v>0</v>
      </c>
      <c r="AC103" s="262">
        <v>88</v>
      </c>
      <c r="AZ103" s="262">
        <v>1</v>
      </c>
      <c r="BA103" s="262">
        <f>IF(AZ103=1,G103,0)</f>
        <v>0</v>
      </c>
      <c r="BB103" s="262">
        <f>IF(AZ103=2,G103,0)</f>
        <v>0</v>
      </c>
      <c r="BC103" s="262">
        <f>IF(AZ103=3,G103,0)</f>
        <v>0</v>
      </c>
      <c r="BD103" s="262">
        <f>IF(AZ103=4,G103,0)</f>
        <v>0</v>
      </c>
      <c r="BE103" s="262">
        <f>IF(AZ103=5,G103,0)</f>
        <v>0</v>
      </c>
      <c r="CA103" s="293">
        <v>12</v>
      </c>
      <c r="CB103" s="293">
        <v>0</v>
      </c>
    </row>
    <row r="104" spans="1:80" x14ac:dyDescent="0.2">
      <c r="A104" s="294">
        <v>89</v>
      </c>
      <c r="B104" s="295" t="s">
        <v>2207</v>
      </c>
      <c r="C104" s="296" t="s">
        <v>2208</v>
      </c>
      <c r="D104" s="297" t="s">
        <v>93</v>
      </c>
      <c r="E104" s="298">
        <v>129</v>
      </c>
      <c r="F104" s="298">
        <v>0</v>
      </c>
      <c r="G104" s="299">
        <f>E104*F104</f>
        <v>0</v>
      </c>
      <c r="H104" s="300">
        <v>0</v>
      </c>
      <c r="I104" s="301">
        <f>E104*H104</f>
        <v>0</v>
      </c>
      <c r="J104" s="300"/>
      <c r="K104" s="301">
        <f>E104*J104</f>
        <v>0</v>
      </c>
      <c r="O104" s="293">
        <v>2</v>
      </c>
      <c r="AA104" s="262">
        <v>12</v>
      </c>
      <c r="AB104" s="262">
        <v>0</v>
      </c>
      <c r="AC104" s="262">
        <v>89</v>
      </c>
      <c r="AZ104" s="262">
        <v>1</v>
      </c>
      <c r="BA104" s="262">
        <f>IF(AZ104=1,G104,0)</f>
        <v>0</v>
      </c>
      <c r="BB104" s="262">
        <f>IF(AZ104=2,G104,0)</f>
        <v>0</v>
      </c>
      <c r="BC104" s="262">
        <f>IF(AZ104=3,G104,0)</f>
        <v>0</v>
      </c>
      <c r="BD104" s="262">
        <f>IF(AZ104=4,G104,0)</f>
        <v>0</v>
      </c>
      <c r="BE104" s="262">
        <f>IF(AZ104=5,G104,0)</f>
        <v>0</v>
      </c>
      <c r="CA104" s="293">
        <v>12</v>
      </c>
      <c r="CB104" s="293">
        <v>0</v>
      </c>
    </row>
    <row r="105" spans="1:80" x14ac:dyDescent="0.2">
      <c r="A105" s="294">
        <v>90</v>
      </c>
      <c r="B105" s="295" t="s">
        <v>1361</v>
      </c>
      <c r="C105" s="296" t="s">
        <v>2209</v>
      </c>
      <c r="D105" s="297" t="s">
        <v>93</v>
      </c>
      <c r="E105" s="298">
        <v>34</v>
      </c>
      <c r="F105" s="298">
        <v>0</v>
      </c>
      <c r="G105" s="299">
        <f>E105*F105</f>
        <v>0</v>
      </c>
      <c r="H105" s="300">
        <v>0</v>
      </c>
      <c r="I105" s="301">
        <f>E105*H105</f>
        <v>0</v>
      </c>
      <c r="J105" s="300"/>
      <c r="K105" s="301">
        <f>E105*J105</f>
        <v>0</v>
      </c>
      <c r="O105" s="293">
        <v>2</v>
      </c>
      <c r="AA105" s="262">
        <v>12</v>
      </c>
      <c r="AB105" s="262">
        <v>0</v>
      </c>
      <c r="AC105" s="262">
        <v>90</v>
      </c>
      <c r="AZ105" s="262">
        <v>1</v>
      </c>
      <c r="BA105" s="262">
        <f>IF(AZ105=1,G105,0)</f>
        <v>0</v>
      </c>
      <c r="BB105" s="262">
        <f>IF(AZ105=2,G105,0)</f>
        <v>0</v>
      </c>
      <c r="BC105" s="262">
        <f>IF(AZ105=3,G105,0)</f>
        <v>0</v>
      </c>
      <c r="BD105" s="262">
        <f>IF(AZ105=4,G105,0)</f>
        <v>0</v>
      </c>
      <c r="BE105" s="262">
        <f>IF(AZ105=5,G105,0)</f>
        <v>0</v>
      </c>
      <c r="CA105" s="293">
        <v>12</v>
      </c>
      <c r="CB105" s="293">
        <v>0</v>
      </c>
    </row>
    <row r="106" spans="1:80" x14ac:dyDescent="0.2">
      <c r="A106" s="294">
        <v>91</v>
      </c>
      <c r="B106" s="295" t="s">
        <v>2210</v>
      </c>
      <c r="C106" s="296" t="s">
        <v>2211</v>
      </c>
      <c r="D106" s="297" t="s">
        <v>93</v>
      </c>
      <c r="E106" s="298">
        <v>16</v>
      </c>
      <c r="F106" s="298">
        <v>0</v>
      </c>
      <c r="G106" s="299">
        <f>E106*F106</f>
        <v>0</v>
      </c>
      <c r="H106" s="300">
        <v>0</v>
      </c>
      <c r="I106" s="301">
        <f>E106*H106</f>
        <v>0</v>
      </c>
      <c r="J106" s="300"/>
      <c r="K106" s="301">
        <f>E106*J106</f>
        <v>0</v>
      </c>
      <c r="O106" s="293">
        <v>2</v>
      </c>
      <c r="AA106" s="262">
        <v>12</v>
      </c>
      <c r="AB106" s="262">
        <v>0</v>
      </c>
      <c r="AC106" s="262">
        <v>91</v>
      </c>
      <c r="AZ106" s="262">
        <v>1</v>
      </c>
      <c r="BA106" s="262">
        <f>IF(AZ106=1,G106,0)</f>
        <v>0</v>
      </c>
      <c r="BB106" s="262">
        <f>IF(AZ106=2,G106,0)</f>
        <v>0</v>
      </c>
      <c r="BC106" s="262">
        <f>IF(AZ106=3,G106,0)</f>
        <v>0</v>
      </c>
      <c r="BD106" s="262">
        <f>IF(AZ106=4,G106,0)</f>
        <v>0</v>
      </c>
      <c r="BE106" s="262">
        <f>IF(AZ106=5,G106,0)</f>
        <v>0</v>
      </c>
      <c r="CA106" s="293">
        <v>12</v>
      </c>
      <c r="CB106" s="293">
        <v>0</v>
      </c>
    </row>
    <row r="107" spans="1:80" x14ac:dyDescent="0.2">
      <c r="A107" s="294">
        <v>92</v>
      </c>
      <c r="B107" s="295" t="s">
        <v>2212</v>
      </c>
      <c r="C107" s="296" t="s">
        <v>2213</v>
      </c>
      <c r="D107" s="297" t="s">
        <v>93</v>
      </c>
      <c r="E107" s="298">
        <v>16</v>
      </c>
      <c r="F107" s="298">
        <v>0</v>
      </c>
      <c r="G107" s="299">
        <f>E107*F107</f>
        <v>0</v>
      </c>
      <c r="H107" s="300">
        <v>0</v>
      </c>
      <c r="I107" s="301">
        <f>E107*H107</f>
        <v>0</v>
      </c>
      <c r="J107" s="300"/>
      <c r="K107" s="301">
        <f>E107*J107</f>
        <v>0</v>
      </c>
      <c r="O107" s="293">
        <v>2</v>
      </c>
      <c r="AA107" s="262">
        <v>12</v>
      </c>
      <c r="AB107" s="262">
        <v>0</v>
      </c>
      <c r="AC107" s="262">
        <v>92</v>
      </c>
      <c r="AZ107" s="262">
        <v>1</v>
      </c>
      <c r="BA107" s="262">
        <f>IF(AZ107=1,G107,0)</f>
        <v>0</v>
      </c>
      <c r="BB107" s="262">
        <f>IF(AZ107=2,G107,0)</f>
        <v>0</v>
      </c>
      <c r="BC107" s="262">
        <f>IF(AZ107=3,G107,0)</f>
        <v>0</v>
      </c>
      <c r="BD107" s="262">
        <f>IF(AZ107=4,G107,0)</f>
        <v>0</v>
      </c>
      <c r="BE107" s="262">
        <f>IF(AZ107=5,G107,0)</f>
        <v>0</v>
      </c>
      <c r="CA107" s="293">
        <v>12</v>
      </c>
      <c r="CB107" s="293">
        <v>0</v>
      </c>
    </row>
    <row r="108" spans="1:80" x14ac:dyDescent="0.2">
      <c r="A108" s="294">
        <v>93</v>
      </c>
      <c r="B108" s="295" t="s">
        <v>2214</v>
      </c>
      <c r="C108" s="296" t="s">
        <v>2215</v>
      </c>
      <c r="D108" s="297" t="s">
        <v>93</v>
      </c>
      <c r="E108" s="298">
        <v>8</v>
      </c>
      <c r="F108" s="298">
        <v>0</v>
      </c>
      <c r="G108" s="299">
        <f>E108*F108</f>
        <v>0</v>
      </c>
      <c r="H108" s="300">
        <v>0</v>
      </c>
      <c r="I108" s="301">
        <f>E108*H108</f>
        <v>0</v>
      </c>
      <c r="J108" s="300"/>
      <c r="K108" s="301">
        <f>E108*J108</f>
        <v>0</v>
      </c>
      <c r="O108" s="293">
        <v>2</v>
      </c>
      <c r="AA108" s="262">
        <v>12</v>
      </c>
      <c r="AB108" s="262">
        <v>0</v>
      </c>
      <c r="AC108" s="262">
        <v>93</v>
      </c>
      <c r="AZ108" s="262">
        <v>1</v>
      </c>
      <c r="BA108" s="262">
        <f>IF(AZ108=1,G108,0)</f>
        <v>0</v>
      </c>
      <c r="BB108" s="262">
        <f>IF(AZ108=2,G108,0)</f>
        <v>0</v>
      </c>
      <c r="BC108" s="262">
        <f>IF(AZ108=3,G108,0)</f>
        <v>0</v>
      </c>
      <c r="BD108" s="262">
        <f>IF(AZ108=4,G108,0)</f>
        <v>0</v>
      </c>
      <c r="BE108" s="262">
        <f>IF(AZ108=5,G108,0)</f>
        <v>0</v>
      </c>
      <c r="CA108" s="293">
        <v>12</v>
      </c>
      <c r="CB108" s="293">
        <v>0</v>
      </c>
    </row>
    <row r="109" spans="1:80" x14ac:dyDescent="0.2">
      <c r="A109" s="294">
        <v>94</v>
      </c>
      <c r="B109" s="295" t="s">
        <v>2216</v>
      </c>
      <c r="C109" s="296" t="s">
        <v>2217</v>
      </c>
      <c r="D109" s="297" t="s">
        <v>93</v>
      </c>
      <c r="E109" s="298">
        <v>8</v>
      </c>
      <c r="F109" s="298">
        <v>0</v>
      </c>
      <c r="G109" s="299">
        <f>E109*F109</f>
        <v>0</v>
      </c>
      <c r="H109" s="300">
        <v>0</v>
      </c>
      <c r="I109" s="301">
        <f>E109*H109</f>
        <v>0</v>
      </c>
      <c r="J109" s="300"/>
      <c r="K109" s="301">
        <f>E109*J109</f>
        <v>0</v>
      </c>
      <c r="O109" s="293">
        <v>2</v>
      </c>
      <c r="AA109" s="262">
        <v>12</v>
      </c>
      <c r="AB109" s="262">
        <v>0</v>
      </c>
      <c r="AC109" s="262">
        <v>94</v>
      </c>
      <c r="AZ109" s="262">
        <v>1</v>
      </c>
      <c r="BA109" s="262">
        <f>IF(AZ109=1,G109,0)</f>
        <v>0</v>
      </c>
      <c r="BB109" s="262">
        <f>IF(AZ109=2,G109,0)</f>
        <v>0</v>
      </c>
      <c r="BC109" s="262">
        <f>IF(AZ109=3,G109,0)</f>
        <v>0</v>
      </c>
      <c r="BD109" s="262">
        <f>IF(AZ109=4,G109,0)</f>
        <v>0</v>
      </c>
      <c r="BE109" s="262">
        <f>IF(AZ109=5,G109,0)</f>
        <v>0</v>
      </c>
      <c r="CA109" s="293">
        <v>12</v>
      </c>
      <c r="CB109" s="293">
        <v>0</v>
      </c>
    </row>
    <row r="110" spans="1:80" x14ac:dyDescent="0.2">
      <c r="A110" s="294">
        <v>95</v>
      </c>
      <c r="B110" s="295" t="s">
        <v>2218</v>
      </c>
      <c r="C110" s="296" t="s">
        <v>2219</v>
      </c>
      <c r="D110" s="297" t="s">
        <v>93</v>
      </c>
      <c r="E110" s="298">
        <v>1</v>
      </c>
      <c r="F110" s="298">
        <v>0</v>
      </c>
      <c r="G110" s="299">
        <f>E110*F110</f>
        <v>0</v>
      </c>
      <c r="H110" s="300">
        <v>0</v>
      </c>
      <c r="I110" s="301">
        <f>E110*H110</f>
        <v>0</v>
      </c>
      <c r="J110" s="300"/>
      <c r="K110" s="301">
        <f>E110*J110</f>
        <v>0</v>
      </c>
      <c r="O110" s="293">
        <v>2</v>
      </c>
      <c r="AA110" s="262">
        <v>12</v>
      </c>
      <c r="AB110" s="262">
        <v>0</v>
      </c>
      <c r="AC110" s="262">
        <v>95</v>
      </c>
      <c r="AZ110" s="262">
        <v>1</v>
      </c>
      <c r="BA110" s="262">
        <f>IF(AZ110=1,G110,0)</f>
        <v>0</v>
      </c>
      <c r="BB110" s="262">
        <f>IF(AZ110=2,G110,0)</f>
        <v>0</v>
      </c>
      <c r="BC110" s="262">
        <f>IF(AZ110=3,G110,0)</f>
        <v>0</v>
      </c>
      <c r="BD110" s="262">
        <f>IF(AZ110=4,G110,0)</f>
        <v>0</v>
      </c>
      <c r="BE110" s="262">
        <f>IF(AZ110=5,G110,0)</f>
        <v>0</v>
      </c>
      <c r="CA110" s="293">
        <v>12</v>
      </c>
      <c r="CB110" s="293">
        <v>0</v>
      </c>
    </row>
    <row r="111" spans="1:80" x14ac:dyDescent="0.2">
      <c r="A111" s="294">
        <v>96</v>
      </c>
      <c r="B111" s="295" t="s">
        <v>2220</v>
      </c>
      <c r="C111" s="296" t="s">
        <v>2221</v>
      </c>
      <c r="D111" s="297" t="s">
        <v>93</v>
      </c>
      <c r="E111" s="298">
        <v>8</v>
      </c>
      <c r="F111" s="298">
        <v>0</v>
      </c>
      <c r="G111" s="299">
        <f>E111*F111</f>
        <v>0</v>
      </c>
      <c r="H111" s="300">
        <v>0</v>
      </c>
      <c r="I111" s="301">
        <f>E111*H111</f>
        <v>0</v>
      </c>
      <c r="J111" s="300"/>
      <c r="K111" s="301">
        <f>E111*J111</f>
        <v>0</v>
      </c>
      <c r="O111" s="293">
        <v>2</v>
      </c>
      <c r="AA111" s="262">
        <v>12</v>
      </c>
      <c r="AB111" s="262">
        <v>0</v>
      </c>
      <c r="AC111" s="262">
        <v>96</v>
      </c>
      <c r="AZ111" s="262">
        <v>1</v>
      </c>
      <c r="BA111" s="262">
        <f>IF(AZ111=1,G111,0)</f>
        <v>0</v>
      </c>
      <c r="BB111" s="262">
        <f>IF(AZ111=2,G111,0)</f>
        <v>0</v>
      </c>
      <c r="BC111" s="262">
        <f>IF(AZ111=3,G111,0)</f>
        <v>0</v>
      </c>
      <c r="BD111" s="262">
        <f>IF(AZ111=4,G111,0)</f>
        <v>0</v>
      </c>
      <c r="BE111" s="262">
        <f>IF(AZ111=5,G111,0)</f>
        <v>0</v>
      </c>
      <c r="CA111" s="293">
        <v>12</v>
      </c>
      <c r="CB111" s="293">
        <v>0</v>
      </c>
    </row>
    <row r="112" spans="1:80" x14ac:dyDescent="0.2">
      <c r="A112" s="294">
        <v>97</v>
      </c>
      <c r="B112" s="295" t="s">
        <v>2222</v>
      </c>
      <c r="C112" s="296" t="s">
        <v>2223</v>
      </c>
      <c r="D112" s="297" t="s">
        <v>93</v>
      </c>
      <c r="E112" s="298">
        <v>1</v>
      </c>
      <c r="F112" s="298">
        <v>0</v>
      </c>
      <c r="G112" s="299">
        <f>E112*F112</f>
        <v>0</v>
      </c>
      <c r="H112" s="300">
        <v>0</v>
      </c>
      <c r="I112" s="301">
        <f>E112*H112</f>
        <v>0</v>
      </c>
      <c r="J112" s="300"/>
      <c r="K112" s="301">
        <f>E112*J112</f>
        <v>0</v>
      </c>
      <c r="O112" s="293">
        <v>2</v>
      </c>
      <c r="AA112" s="262">
        <v>12</v>
      </c>
      <c r="AB112" s="262">
        <v>0</v>
      </c>
      <c r="AC112" s="262">
        <v>97</v>
      </c>
      <c r="AZ112" s="262">
        <v>1</v>
      </c>
      <c r="BA112" s="262">
        <f>IF(AZ112=1,G112,0)</f>
        <v>0</v>
      </c>
      <c r="BB112" s="262">
        <f>IF(AZ112=2,G112,0)</f>
        <v>0</v>
      </c>
      <c r="BC112" s="262">
        <f>IF(AZ112=3,G112,0)</f>
        <v>0</v>
      </c>
      <c r="BD112" s="262">
        <f>IF(AZ112=4,G112,0)</f>
        <v>0</v>
      </c>
      <c r="BE112" s="262">
        <f>IF(AZ112=5,G112,0)</f>
        <v>0</v>
      </c>
      <c r="CA112" s="293">
        <v>12</v>
      </c>
      <c r="CB112" s="293">
        <v>0</v>
      </c>
    </row>
    <row r="113" spans="1:80" x14ac:dyDescent="0.2">
      <c r="A113" s="294">
        <v>98</v>
      </c>
      <c r="B113" s="295" t="s">
        <v>2224</v>
      </c>
      <c r="C113" s="296" t="s">
        <v>2225</v>
      </c>
      <c r="D113" s="297" t="s">
        <v>93</v>
      </c>
      <c r="E113" s="298">
        <v>1</v>
      </c>
      <c r="F113" s="298">
        <v>0</v>
      </c>
      <c r="G113" s="299">
        <f>E113*F113</f>
        <v>0</v>
      </c>
      <c r="H113" s="300">
        <v>0</v>
      </c>
      <c r="I113" s="301">
        <f>E113*H113</f>
        <v>0</v>
      </c>
      <c r="J113" s="300"/>
      <c r="K113" s="301">
        <f>E113*J113</f>
        <v>0</v>
      </c>
      <c r="O113" s="293">
        <v>2</v>
      </c>
      <c r="AA113" s="262">
        <v>12</v>
      </c>
      <c r="AB113" s="262">
        <v>0</v>
      </c>
      <c r="AC113" s="262">
        <v>98</v>
      </c>
      <c r="AZ113" s="262">
        <v>1</v>
      </c>
      <c r="BA113" s="262">
        <f>IF(AZ113=1,G113,0)</f>
        <v>0</v>
      </c>
      <c r="BB113" s="262">
        <f>IF(AZ113=2,G113,0)</f>
        <v>0</v>
      </c>
      <c r="BC113" s="262">
        <f>IF(AZ113=3,G113,0)</f>
        <v>0</v>
      </c>
      <c r="BD113" s="262">
        <f>IF(AZ113=4,G113,0)</f>
        <v>0</v>
      </c>
      <c r="BE113" s="262">
        <f>IF(AZ113=5,G113,0)</f>
        <v>0</v>
      </c>
      <c r="CA113" s="293">
        <v>12</v>
      </c>
      <c r="CB113" s="293">
        <v>0</v>
      </c>
    </row>
    <row r="114" spans="1:80" ht="22.5" x14ac:dyDescent="0.2">
      <c r="A114" s="294">
        <v>99</v>
      </c>
      <c r="B114" s="295" t="s">
        <v>2226</v>
      </c>
      <c r="C114" s="296" t="s">
        <v>2227</v>
      </c>
      <c r="D114" s="297" t="s">
        <v>93</v>
      </c>
      <c r="E114" s="298">
        <v>1</v>
      </c>
      <c r="F114" s="298">
        <v>0</v>
      </c>
      <c r="G114" s="299">
        <f>E114*F114</f>
        <v>0</v>
      </c>
      <c r="H114" s="300">
        <v>0</v>
      </c>
      <c r="I114" s="301">
        <f>E114*H114</f>
        <v>0</v>
      </c>
      <c r="J114" s="300"/>
      <c r="K114" s="301">
        <f>E114*J114</f>
        <v>0</v>
      </c>
      <c r="O114" s="293">
        <v>2</v>
      </c>
      <c r="AA114" s="262">
        <v>12</v>
      </c>
      <c r="AB114" s="262">
        <v>0</v>
      </c>
      <c r="AC114" s="262">
        <v>99</v>
      </c>
      <c r="AZ114" s="262">
        <v>1</v>
      </c>
      <c r="BA114" s="262">
        <f>IF(AZ114=1,G114,0)</f>
        <v>0</v>
      </c>
      <c r="BB114" s="262">
        <f>IF(AZ114=2,G114,0)</f>
        <v>0</v>
      </c>
      <c r="BC114" s="262">
        <f>IF(AZ114=3,G114,0)</f>
        <v>0</v>
      </c>
      <c r="BD114" s="262">
        <f>IF(AZ114=4,G114,0)</f>
        <v>0</v>
      </c>
      <c r="BE114" s="262">
        <f>IF(AZ114=5,G114,0)</f>
        <v>0</v>
      </c>
      <c r="CA114" s="293">
        <v>12</v>
      </c>
      <c r="CB114" s="293">
        <v>0</v>
      </c>
    </row>
    <row r="115" spans="1:80" ht="22.5" x14ac:dyDescent="0.2">
      <c r="A115" s="294">
        <v>100</v>
      </c>
      <c r="B115" s="295" t="s">
        <v>2228</v>
      </c>
      <c r="C115" s="296" t="s">
        <v>2229</v>
      </c>
      <c r="D115" s="297" t="s">
        <v>93</v>
      </c>
      <c r="E115" s="298">
        <v>1</v>
      </c>
      <c r="F115" s="298">
        <v>0</v>
      </c>
      <c r="G115" s="299">
        <f>E115*F115</f>
        <v>0</v>
      </c>
      <c r="H115" s="300">
        <v>0</v>
      </c>
      <c r="I115" s="301">
        <f>E115*H115</f>
        <v>0</v>
      </c>
      <c r="J115" s="300"/>
      <c r="K115" s="301">
        <f>E115*J115</f>
        <v>0</v>
      </c>
      <c r="O115" s="293">
        <v>2</v>
      </c>
      <c r="AA115" s="262">
        <v>12</v>
      </c>
      <c r="AB115" s="262">
        <v>0</v>
      </c>
      <c r="AC115" s="262">
        <v>100</v>
      </c>
      <c r="AZ115" s="262">
        <v>1</v>
      </c>
      <c r="BA115" s="262">
        <f>IF(AZ115=1,G115,0)</f>
        <v>0</v>
      </c>
      <c r="BB115" s="262">
        <f>IF(AZ115=2,G115,0)</f>
        <v>0</v>
      </c>
      <c r="BC115" s="262">
        <f>IF(AZ115=3,G115,0)</f>
        <v>0</v>
      </c>
      <c r="BD115" s="262">
        <f>IF(AZ115=4,G115,0)</f>
        <v>0</v>
      </c>
      <c r="BE115" s="262">
        <f>IF(AZ115=5,G115,0)</f>
        <v>0</v>
      </c>
      <c r="CA115" s="293">
        <v>12</v>
      </c>
      <c r="CB115" s="293">
        <v>0</v>
      </c>
    </row>
    <row r="116" spans="1:80" ht="22.5" x14ac:dyDescent="0.2">
      <c r="A116" s="294">
        <v>101</v>
      </c>
      <c r="B116" s="295" t="s">
        <v>2230</v>
      </c>
      <c r="C116" s="296" t="s">
        <v>2231</v>
      </c>
      <c r="D116" s="297" t="s">
        <v>93</v>
      </c>
      <c r="E116" s="298">
        <v>1</v>
      </c>
      <c r="F116" s="298">
        <v>0</v>
      </c>
      <c r="G116" s="299">
        <f>E116*F116</f>
        <v>0</v>
      </c>
      <c r="H116" s="300">
        <v>0</v>
      </c>
      <c r="I116" s="301">
        <f>E116*H116</f>
        <v>0</v>
      </c>
      <c r="J116" s="300"/>
      <c r="K116" s="301">
        <f>E116*J116</f>
        <v>0</v>
      </c>
      <c r="O116" s="293">
        <v>2</v>
      </c>
      <c r="AA116" s="262">
        <v>12</v>
      </c>
      <c r="AB116" s="262">
        <v>0</v>
      </c>
      <c r="AC116" s="262">
        <v>101</v>
      </c>
      <c r="AZ116" s="262">
        <v>1</v>
      </c>
      <c r="BA116" s="262">
        <f>IF(AZ116=1,G116,0)</f>
        <v>0</v>
      </c>
      <c r="BB116" s="262">
        <f>IF(AZ116=2,G116,0)</f>
        <v>0</v>
      </c>
      <c r="BC116" s="262">
        <f>IF(AZ116=3,G116,0)</f>
        <v>0</v>
      </c>
      <c r="BD116" s="262">
        <f>IF(AZ116=4,G116,0)</f>
        <v>0</v>
      </c>
      <c r="BE116" s="262">
        <f>IF(AZ116=5,G116,0)</f>
        <v>0</v>
      </c>
      <c r="CA116" s="293">
        <v>12</v>
      </c>
      <c r="CB116" s="293">
        <v>0</v>
      </c>
    </row>
    <row r="117" spans="1:80" ht="22.5" x14ac:dyDescent="0.2">
      <c r="A117" s="294">
        <v>102</v>
      </c>
      <c r="B117" s="295" t="s">
        <v>2232</v>
      </c>
      <c r="C117" s="296" t="s">
        <v>2233</v>
      </c>
      <c r="D117" s="297" t="s">
        <v>93</v>
      </c>
      <c r="E117" s="298">
        <v>2</v>
      </c>
      <c r="F117" s="298">
        <v>0</v>
      </c>
      <c r="G117" s="299">
        <f>E117*F117</f>
        <v>0</v>
      </c>
      <c r="H117" s="300">
        <v>0</v>
      </c>
      <c r="I117" s="301">
        <f>E117*H117</f>
        <v>0</v>
      </c>
      <c r="J117" s="300"/>
      <c r="K117" s="301">
        <f>E117*J117</f>
        <v>0</v>
      </c>
      <c r="O117" s="293">
        <v>2</v>
      </c>
      <c r="AA117" s="262">
        <v>12</v>
      </c>
      <c r="AB117" s="262">
        <v>0</v>
      </c>
      <c r="AC117" s="262">
        <v>102</v>
      </c>
      <c r="AZ117" s="262">
        <v>1</v>
      </c>
      <c r="BA117" s="262">
        <f>IF(AZ117=1,G117,0)</f>
        <v>0</v>
      </c>
      <c r="BB117" s="262">
        <f>IF(AZ117=2,G117,0)</f>
        <v>0</v>
      </c>
      <c r="BC117" s="262">
        <f>IF(AZ117=3,G117,0)</f>
        <v>0</v>
      </c>
      <c r="BD117" s="262">
        <f>IF(AZ117=4,G117,0)</f>
        <v>0</v>
      </c>
      <c r="BE117" s="262">
        <f>IF(AZ117=5,G117,0)</f>
        <v>0</v>
      </c>
      <c r="CA117" s="293">
        <v>12</v>
      </c>
      <c r="CB117" s="293">
        <v>0</v>
      </c>
    </row>
    <row r="118" spans="1:80" ht="22.5" x14ac:dyDescent="0.2">
      <c r="A118" s="294">
        <v>103</v>
      </c>
      <c r="B118" s="295" t="s">
        <v>2234</v>
      </c>
      <c r="C118" s="296" t="s">
        <v>2235</v>
      </c>
      <c r="D118" s="297" t="s">
        <v>93</v>
      </c>
      <c r="E118" s="298">
        <v>2</v>
      </c>
      <c r="F118" s="298">
        <v>0</v>
      </c>
      <c r="G118" s="299">
        <f>E118*F118</f>
        <v>0</v>
      </c>
      <c r="H118" s="300">
        <v>0</v>
      </c>
      <c r="I118" s="301">
        <f>E118*H118</f>
        <v>0</v>
      </c>
      <c r="J118" s="300"/>
      <c r="K118" s="301">
        <f>E118*J118</f>
        <v>0</v>
      </c>
      <c r="O118" s="293">
        <v>2</v>
      </c>
      <c r="AA118" s="262">
        <v>12</v>
      </c>
      <c r="AB118" s="262">
        <v>0</v>
      </c>
      <c r="AC118" s="262">
        <v>103</v>
      </c>
      <c r="AZ118" s="262">
        <v>1</v>
      </c>
      <c r="BA118" s="262">
        <f>IF(AZ118=1,G118,0)</f>
        <v>0</v>
      </c>
      <c r="BB118" s="262">
        <f>IF(AZ118=2,G118,0)</f>
        <v>0</v>
      </c>
      <c r="BC118" s="262">
        <f>IF(AZ118=3,G118,0)</f>
        <v>0</v>
      </c>
      <c r="BD118" s="262">
        <f>IF(AZ118=4,G118,0)</f>
        <v>0</v>
      </c>
      <c r="BE118" s="262">
        <f>IF(AZ118=5,G118,0)</f>
        <v>0</v>
      </c>
      <c r="CA118" s="293">
        <v>12</v>
      </c>
      <c r="CB118" s="293">
        <v>0</v>
      </c>
    </row>
    <row r="119" spans="1:80" ht="22.5" x14ac:dyDescent="0.2">
      <c r="A119" s="294">
        <v>104</v>
      </c>
      <c r="B119" s="295" t="s">
        <v>2236</v>
      </c>
      <c r="C119" s="296" t="s">
        <v>2237</v>
      </c>
      <c r="D119" s="297" t="s">
        <v>93</v>
      </c>
      <c r="E119" s="298">
        <v>1</v>
      </c>
      <c r="F119" s="298">
        <v>0</v>
      </c>
      <c r="G119" s="299">
        <f>E119*F119</f>
        <v>0</v>
      </c>
      <c r="H119" s="300">
        <v>0</v>
      </c>
      <c r="I119" s="301">
        <f>E119*H119</f>
        <v>0</v>
      </c>
      <c r="J119" s="300"/>
      <c r="K119" s="301">
        <f>E119*J119</f>
        <v>0</v>
      </c>
      <c r="O119" s="293">
        <v>2</v>
      </c>
      <c r="AA119" s="262">
        <v>12</v>
      </c>
      <c r="AB119" s="262">
        <v>0</v>
      </c>
      <c r="AC119" s="262">
        <v>104</v>
      </c>
      <c r="AZ119" s="262">
        <v>1</v>
      </c>
      <c r="BA119" s="262">
        <f>IF(AZ119=1,G119,0)</f>
        <v>0</v>
      </c>
      <c r="BB119" s="262">
        <f>IF(AZ119=2,G119,0)</f>
        <v>0</v>
      </c>
      <c r="BC119" s="262">
        <f>IF(AZ119=3,G119,0)</f>
        <v>0</v>
      </c>
      <c r="BD119" s="262">
        <f>IF(AZ119=4,G119,0)</f>
        <v>0</v>
      </c>
      <c r="BE119" s="262">
        <f>IF(AZ119=5,G119,0)</f>
        <v>0</v>
      </c>
      <c r="CA119" s="293">
        <v>12</v>
      </c>
      <c r="CB119" s="293">
        <v>0</v>
      </c>
    </row>
    <row r="120" spans="1:80" ht="22.5" x14ac:dyDescent="0.2">
      <c r="A120" s="294">
        <v>105</v>
      </c>
      <c r="B120" s="295" t="s">
        <v>2238</v>
      </c>
      <c r="C120" s="296" t="s">
        <v>2239</v>
      </c>
      <c r="D120" s="297" t="s">
        <v>93</v>
      </c>
      <c r="E120" s="298">
        <v>1</v>
      </c>
      <c r="F120" s="298">
        <v>0</v>
      </c>
      <c r="G120" s="299">
        <f>E120*F120</f>
        <v>0</v>
      </c>
      <c r="H120" s="300">
        <v>0</v>
      </c>
      <c r="I120" s="301">
        <f>E120*H120</f>
        <v>0</v>
      </c>
      <c r="J120" s="300"/>
      <c r="K120" s="301">
        <f>E120*J120</f>
        <v>0</v>
      </c>
      <c r="O120" s="293">
        <v>2</v>
      </c>
      <c r="AA120" s="262">
        <v>12</v>
      </c>
      <c r="AB120" s="262">
        <v>0</v>
      </c>
      <c r="AC120" s="262">
        <v>105</v>
      </c>
      <c r="AZ120" s="262">
        <v>1</v>
      </c>
      <c r="BA120" s="262">
        <f>IF(AZ120=1,G120,0)</f>
        <v>0</v>
      </c>
      <c r="BB120" s="262">
        <f>IF(AZ120=2,G120,0)</f>
        <v>0</v>
      </c>
      <c r="BC120" s="262">
        <f>IF(AZ120=3,G120,0)</f>
        <v>0</v>
      </c>
      <c r="BD120" s="262">
        <f>IF(AZ120=4,G120,0)</f>
        <v>0</v>
      </c>
      <c r="BE120" s="262">
        <f>IF(AZ120=5,G120,0)</f>
        <v>0</v>
      </c>
      <c r="CA120" s="293">
        <v>12</v>
      </c>
      <c r="CB120" s="293">
        <v>0</v>
      </c>
    </row>
    <row r="121" spans="1:80" ht="22.5" x14ac:dyDescent="0.2">
      <c r="A121" s="294">
        <v>106</v>
      </c>
      <c r="B121" s="295" t="s">
        <v>2240</v>
      </c>
      <c r="C121" s="296" t="s">
        <v>2241</v>
      </c>
      <c r="D121" s="297" t="s">
        <v>93</v>
      </c>
      <c r="E121" s="298">
        <v>5</v>
      </c>
      <c r="F121" s="298">
        <v>0</v>
      </c>
      <c r="G121" s="299">
        <f>E121*F121</f>
        <v>0</v>
      </c>
      <c r="H121" s="300">
        <v>0</v>
      </c>
      <c r="I121" s="301">
        <f>E121*H121</f>
        <v>0</v>
      </c>
      <c r="J121" s="300"/>
      <c r="K121" s="301">
        <f>E121*J121</f>
        <v>0</v>
      </c>
      <c r="O121" s="293">
        <v>2</v>
      </c>
      <c r="AA121" s="262">
        <v>12</v>
      </c>
      <c r="AB121" s="262">
        <v>0</v>
      </c>
      <c r="AC121" s="262">
        <v>106</v>
      </c>
      <c r="AZ121" s="262">
        <v>1</v>
      </c>
      <c r="BA121" s="262">
        <f>IF(AZ121=1,G121,0)</f>
        <v>0</v>
      </c>
      <c r="BB121" s="262">
        <f>IF(AZ121=2,G121,0)</f>
        <v>0</v>
      </c>
      <c r="BC121" s="262">
        <f>IF(AZ121=3,G121,0)</f>
        <v>0</v>
      </c>
      <c r="BD121" s="262">
        <f>IF(AZ121=4,G121,0)</f>
        <v>0</v>
      </c>
      <c r="BE121" s="262">
        <f>IF(AZ121=5,G121,0)</f>
        <v>0</v>
      </c>
      <c r="CA121" s="293">
        <v>12</v>
      </c>
      <c r="CB121" s="293">
        <v>0</v>
      </c>
    </row>
    <row r="122" spans="1:80" x14ac:dyDescent="0.2">
      <c r="A122" s="294">
        <v>107</v>
      </c>
      <c r="B122" s="295" t="s">
        <v>2242</v>
      </c>
      <c r="C122" s="296" t="s">
        <v>2243</v>
      </c>
      <c r="D122" s="297" t="s">
        <v>93</v>
      </c>
      <c r="E122" s="298">
        <v>78</v>
      </c>
      <c r="F122" s="298">
        <v>0</v>
      </c>
      <c r="G122" s="299">
        <f>E122*F122</f>
        <v>0</v>
      </c>
      <c r="H122" s="300">
        <v>0</v>
      </c>
      <c r="I122" s="301">
        <f>E122*H122</f>
        <v>0</v>
      </c>
      <c r="J122" s="300"/>
      <c r="K122" s="301">
        <f>E122*J122</f>
        <v>0</v>
      </c>
      <c r="O122" s="293">
        <v>2</v>
      </c>
      <c r="AA122" s="262">
        <v>12</v>
      </c>
      <c r="AB122" s="262">
        <v>0</v>
      </c>
      <c r="AC122" s="262">
        <v>107</v>
      </c>
      <c r="AZ122" s="262">
        <v>1</v>
      </c>
      <c r="BA122" s="262">
        <f>IF(AZ122=1,G122,0)</f>
        <v>0</v>
      </c>
      <c r="BB122" s="262">
        <f>IF(AZ122=2,G122,0)</f>
        <v>0</v>
      </c>
      <c r="BC122" s="262">
        <f>IF(AZ122=3,G122,0)</f>
        <v>0</v>
      </c>
      <c r="BD122" s="262">
        <f>IF(AZ122=4,G122,0)</f>
        <v>0</v>
      </c>
      <c r="BE122" s="262">
        <f>IF(AZ122=5,G122,0)</f>
        <v>0</v>
      </c>
      <c r="CA122" s="293">
        <v>12</v>
      </c>
      <c r="CB122" s="293">
        <v>0</v>
      </c>
    </row>
    <row r="123" spans="1:80" x14ac:dyDescent="0.2">
      <c r="A123" s="294">
        <v>108</v>
      </c>
      <c r="B123" s="295" t="s">
        <v>2244</v>
      </c>
      <c r="C123" s="296" t="s">
        <v>2245</v>
      </c>
      <c r="D123" s="297" t="s">
        <v>93</v>
      </c>
      <c r="E123" s="298">
        <v>8</v>
      </c>
      <c r="F123" s="298">
        <v>0</v>
      </c>
      <c r="G123" s="299">
        <f>E123*F123</f>
        <v>0</v>
      </c>
      <c r="H123" s="300">
        <v>0</v>
      </c>
      <c r="I123" s="301">
        <f>E123*H123</f>
        <v>0</v>
      </c>
      <c r="J123" s="300"/>
      <c r="K123" s="301">
        <f>E123*J123</f>
        <v>0</v>
      </c>
      <c r="O123" s="293">
        <v>2</v>
      </c>
      <c r="AA123" s="262">
        <v>12</v>
      </c>
      <c r="AB123" s="262">
        <v>0</v>
      </c>
      <c r="AC123" s="262">
        <v>108</v>
      </c>
      <c r="AZ123" s="262">
        <v>1</v>
      </c>
      <c r="BA123" s="262">
        <f>IF(AZ123=1,G123,0)</f>
        <v>0</v>
      </c>
      <c r="BB123" s="262">
        <f>IF(AZ123=2,G123,0)</f>
        <v>0</v>
      </c>
      <c r="BC123" s="262">
        <f>IF(AZ123=3,G123,0)</f>
        <v>0</v>
      </c>
      <c r="BD123" s="262">
        <f>IF(AZ123=4,G123,0)</f>
        <v>0</v>
      </c>
      <c r="BE123" s="262">
        <f>IF(AZ123=5,G123,0)</f>
        <v>0</v>
      </c>
      <c r="CA123" s="293">
        <v>12</v>
      </c>
      <c r="CB123" s="293">
        <v>0</v>
      </c>
    </row>
    <row r="124" spans="1:80" x14ac:dyDescent="0.2">
      <c r="A124" s="294">
        <v>109</v>
      </c>
      <c r="B124" s="295" t="s">
        <v>2246</v>
      </c>
      <c r="C124" s="296" t="s">
        <v>2247</v>
      </c>
      <c r="D124" s="297" t="s">
        <v>93</v>
      </c>
      <c r="E124" s="298">
        <v>17</v>
      </c>
      <c r="F124" s="298">
        <v>0</v>
      </c>
      <c r="G124" s="299">
        <f>E124*F124</f>
        <v>0</v>
      </c>
      <c r="H124" s="300">
        <v>0</v>
      </c>
      <c r="I124" s="301">
        <f>E124*H124</f>
        <v>0</v>
      </c>
      <c r="J124" s="300"/>
      <c r="K124" s="301">
        <f>E124*J124</f>
        <v>0</v>
      </c>
      <c r="O124" s="293">
        <v>2</v>
      </c>
      <c r="AA124" s="262">
        <v>12</v>
      </c>
      <c r="AB124" s="262">
        <v>0</v>
      </c>
      <c r="AC124" s="262">
        <v>109</v>
      </c>
      <c r="AZ124" s="262">
        <v>1</v>
      </c>
      <c r="BA124" s="262">
        <f>IF(AZ124=1,G124,0)</f>
        <v>0</v>
      </c>
      <c r="BB124" s="262">
        <f>IF(AZ124=2,G124,0)</f>
        <v>0</v>
      </c>
      <c r="BC124" s="262">
        <f>IF(AZ124=3,G124,0)</f>
        <v>0</v>
      </c>
      <c r="BD124" s="262">
        <f>IF(AZ124=4,G124,0)</f>
        <v>0</v>
      </c>
      <c r="BE124" s="262">
        <f>IF(AZ124=5,G124,0)</f>
        <v>0</v>
      </c>
      <c r="CA124" s="293">
        <v>12</v>
      </c>
      <c r="CB124" s="293">
        <v>0</v>
      </c>
    </row>
    <row r="125" spans="1:80" x14ac:dyDescent="0.2">
      <c r="A125" s="294">
        <v>110</v>
      </c>
      <c r="B125" s="295" t="s">
        <v>2248</v>
      </c>
      <c r="C125" s="296" t="s">
        <v>2249</v>
      </c>
      <c r="D125" s="297" t="s">
        <v>93</v>
      </c>
      <c r="E125" s="298">
        <v>5</v>
      </c>
      <c r="F125" s="298">
        <v>0</v>
      </c>
      <c r="G125" s="299">
        <f>E125*F125</f>
        <v>0</v>
      </c>
      <c r="H125" s="300">
        <v>0</v>
      </c>
      <c r="I125" s="301">
        <f>E125*H125</f>
        <v>0</v>
      </c>
      <c r="J125" s="300"/>
      <c r="K125" s="301">
        <f>E125*J125</f>
        <v>0</v>
      </c>
      <c r="O125" s="293">
        <v>2</v>
      </c>
      <c r="AA125" s="262">
        <v>12</v>
      </c>
      <c r="AB125" s="262">
        <v>0</v>
      </c>
      <c r="AC125" s="262">
        <v>110</v>
      </c>
      <c r="AZ125" s="262">
        <v>1</v>
      </c>
      <c r="BA125" s="262">
        <f>IF(AZ125=1,G125,0)</f>
        <v>0</v>
      </c>
      <c r="BB125" s="262">
        <f>IF(AZ125=2,G125,0)</f>
        <v>0</v>
      </c>
      <c r="BC125" s="262">
        <f>IF(AZ125=3,G125,0)</f>
        <v>0</v>
      </c>
      <c r="BD125" s="262">
        <f>IF(AZ125=4,G125,0)</f>
        <v>0</v>
      </c>
      <c r="BE125" s="262">
        <f>IF(AZ125=5,G125,0)</f>
        <v>0</v>
      </c>
      <c r="CA125" s="293">
        <v>12</v>
      </c>
      <c r="CB125" s="293">
        <v>0</v>
      </c>
    </row>
    <row r="126" spans="1:80" x14ac:dyDescent="0.2">
      <c r="A126" s="313"/>
      <c r="B126" s="314" t="s">
        <v>94</v>
      </c>
      <c r="C126" s="315" t="s">
        <v>2129</v>
      </c>
      <c r="D126" s="316"/>
      <c r="E126" s="317"/>
      <c r="F126" s="318"/>
      <c r="G126" s="319">
        <f>SUM(G62:G125)</f>
        <v>0</v>
      </c>
      <c r="H126" s="320"/>
      <c r="I126" s="321">
        <f>SUM(I62:I125)</f>
        <v>0</v>
      </c>
      <c r="J126" s="320"/>
      <c r="K126" s="321">
        <f>SUM(K62:K125)</f>
        <v>0</v>
      </c>
      <c r="O126" s="293">
        <v>4</v>
      </c>
      <c r="BA126" s="322">
        <f>SUM(BA62:BA125)</f>
        <v>0</v>
      </c>
      <c r="BB126" s="322">
        <f>SUM(BB62:BB125)</f>
        <v>0</v>
      </c>
      <c r="BC126" s="322">
        <f>SUM(BC62:BC125)</f>
        <v>0</v>
      </c>
      <c r="BD126" s="322">
        <f>SUM(BD62:BD125)</f>
        <v>0</v>
      </c>
      <c r="BE126" s="322">
        <f>SUM(BE62:BE125)</f>
        <v>0</v>
      </c>
    </row>
    <row r="127" spans="1:80" x14ac:dyDescent="0.2">
      <c r="A127" s="283" t="s">
        <v>90</v>
      </c>
      <c r="B127" s="284" t="s">
        <v>2250</v>
      </c>
      <c r="C127" s="285" t="s">
        <v>1644</v>
      </c>
      <c r="D127" s="286"/>
      <c r="E127" s="287"/>
      <c r="F127" s="287"/>
      <c r="G127" s="288"/>
      <c r="H127" s="289"/>
      <c r="I127" s="290"/>
      <c r="J127" s="291"/>
      <c r="K127" s="292"/>
      <c r="O127" s="293">
        <v>1</v>
      </c>
    </row>
    <row r="128" spans="1:80" x14ac:dyDescent="0.2">
      <c r="A128" s="294">
        <v>111</v>
      </c>
      <c r="B128" s="295" t="s">
        <v>91</v>
      </c>
      <c r="C128" s="296" t="s">
        <v>2252</v>
      </c>
      <c r="D128" s="297" t="s">
        <v>5</v>
      </c>
      <c r="E128" s="298">
        <v>5</v>
      </c>
      <c r="F128" s="298">
        <v>0</v>
      </c>
      <c r="G128" s="299">
        <f>E128*F128</f>
        <v>0</v>
      </c>
      <c r="H128" s="300">
        <v>0</v>
      </c>
      <c r="I128" s="301">
        <f>E128*H128</f>
        <v>0</v>
      </c>
      <c r="J128" s="300"/>
      <c r="K128" s="301">
        <f>E128*J128</f>
        <v>0</v>
      </c>
      <c r="O128" s="293">
        <v>2</v>
      </c>
      <c r="AA128" s="262">
        <v>12</v>
      </c>
      <c r="AB128" s="262">
        <v>0</v>
      </c>
      <c r="AC128" s="262">
        <v>111</v>
      </c>
      <c r="AZ128" s="262">
        <v>2</v>
      </c>
      <c r="BA128" s="262">
        <f>IF(AZ128=1,G128,0)</f>
        <v>0</v>
      </c>
      <c r="BB128" s="262">
        <f>IF(AZ128=2,G128,0)</f>
        <v>0</v>
      </c>
      <c r="BC128" s="262">
        <f>IF(AZ128=3,G128,0)</f>
        <v>0</v>
      </c>
      <c r="BD128" s="262">
        <f>IF(AZ128=4,G128,0)</f>
        <v>0</v>
      </c>
      <c r="BE128" s="262">
        <f>IF(AZ128=5,G128,0)</f>
        <v>0</v>
      </c>
      <c r="CA128" s="293">
        <v>12</v>
      </c>
      <c r="CB128" s="293">
        <v>0</v>
      </c>
    </row>
    <row r="129" spans="1:80" x14ac:dyDescent="0.2">
      <c r="A129" s="294">
        <v>112</v>
      </c>
      <c r="B129" s="295" t="s">
        <v>146</v>
      </c>
      <c r="C129" s="296" t="s">
        <v>2253</v>
      </c>
      <c r="D129" s="297" t="s">
        <v>5</v>
      </c>
      <c r="E129" s="298">
        <v>3</v>
      </c>
      <c r="F129" s="298">
        <v>0</v>
      </c>
      <c r="G129" s="299">
        <f>E129*F129</f>
        <v>0</v>
      </c>
      <c r="H129" s="300">
        <v>0</v>
      </c>
      <c r="I129" s="301">
        <f>E129*H129</f>
        <v>0</v>
      </c>
      <c r="J129" s="300"/>
      <c r="K129" s="301">
        <f>E129*J129</f>
        <v>0</v>
      </c>
      <c r="O129" s="293">
        <v>2</v>
      </c>
      <c r="AA129" s="262">
        <v>12</v>
      </c>
      <c r="AB129" s="262">
        <v>0</v>
      </c>
      <c r="AC129" s="262">
        <v>112</v>
      </c>
      <c r="AZ129" s="262">
        <v>2</v>
      </c>
      <c r="BA129" s="262">
        <f>IF(AZ129=1,G129,0)</f>
        <v>0</v>
      </c>
      <c r="BB129" s="262">
        <f>IF(AZ129=2,G129,0)</f>
        <v>0</v>
      </c>
      <c r="BC129" s="262">
        <f>IF(AZ129=3,G129,0)</f>
        <v>0</v>
      </c>
      <c r="BD129" s="262">
        <f>IF(AZ129=4,G129,0)</f>
        <v>0</v>
      </c>
      <c r="BE129" s="262">
        <f>IF(AZ129=5,G129,0)</f>
        <v>0</v>
      </c>
      <c r="CA129" s="293">
        <v>12</v>
      </c>
      <c r="CB129" s="293">
        <v>0</v>
      </c>
    </row>
    <row r="130" spans="1:80" x14ac:dyDescent="0.2">
      <c r="A130" s="294">
        <v>113</v>
      </c>
      <c r="B130" s="295" t="s">
        <v>183</v>
      </c>
      <c r="C130" s="296" t="s">
        <v>2254</v>
      </c>
      <c r="D130" s="297" t="s">
        <v>5</v>
      </c>
      <c r="E130" s="298">
        <v>6</v>
      </c>
      <c r="F130" s="298">
        <v>0</v>
      </c>
      <c r="G130" s="299">
        <f>E130*F130</f>
        <v>0</v>
      </c>
      <c r="H130" s="300">
        <v>0</v>
      </c>
      <c r="I130" s="301">
        <f>E130*H130</f>
        <v>0</v>
      </c>
      <c r="J130" s="300"/>
      <c r="K130" s="301">
        <f>E130*J130</f>
        <v>0</v>
      </c>
      <c r="O130" s="293">
        <v>2</v>
      </c>
      <c r="AA130" s="262">
        <v>12</v>
      </c>
      <c r="AB130" s="262">
        <v>0</v>
      </c>
      <c r="AC130" s="262">
        <v>113</v>
      </c>
      <c r="AZ130" s="262">
        <v>2</v>
      </c>
      <c r="BA130" s="262">
        <f>IF(AZ130=1,G130,0)</f>
        <v>0</v>
      </c>
      <c r="BB130" s="262">
        <f>IF(AZ130=2,G130,0)</f>
        <v>0</v>
      </c>
      <c r="BC130" s="262">
        <f>IF(AZ130=3,G130,0)</f>
        <v>0</v>
      </c>
      <c r="BD130" s="262">
        <f>IF(AZ130=4,G130,0)</f>
        <v>0</v>
      </c>
      <c r="BE130" s="262">
        <f>IF(AZ130=5,G130,0)</f>
        <v>0</v>
      </c>
      <c r="CA130" s="293">
        <v>12</v>
      </c>
      <c r="CB130" s="293">
        <v>0</v>
      </c>
    </row>
    <row r="131" spans="1:80" x14ac:dyDescent="0.2">
      <c r="A131" s="294">
        <v>114</v>
      </c>
      <c r="B131" s="295" t="s">
        <v>419</v>
      </c>
      <c r="C131" s="296" t="s">
        <v>2255</v>
      </c>
      <c r="D131" s="297" t="s">
        <v>5</v>
      </c>
      <c r="E131" s="298">
        <v>6</v>
      </c>
      <c r="F131" s="298">
        <v>0</v>
      </c>
      <c r="G131" s="299">
        <f>E131*F131</f>
        <v>0</v>
      </c>
      <c r="H131" s="300">
        <v>0</v>
      </c>
      <c r="I131" s="301">
        <f>E131*H131</f>
        <v>0</v>
      </c>
      <c r="J131" s="300"/>
      <c r="K131" s="301">
        <f>E131*J131</f>
        <v>0</v>
      </c>
      <c r="O131" s="293">
        <v>2</v>
      </c>
      <c r="AA131" s="262">
        <v>12</v>
      </c>
      <c r="AB131" s="262">
        <v>0</v>
      </c>
      <c r="AC131" s="262">
        <v>115</v>
      </c>
      <c r="AZ131" s="262">
        <v>2</v>
      </c>
      <c r="BA131" s="262">
        <f>IF(AZ131=1,G131,0)</f>
        <v>0</v>
      </c>
      <c r="BB131" s="262">
        <f>IF(AZ131=2,G131,0)</f>
        <v>0</v>
      </c>
      <c r="BC131" s="262">
        <f>IF(AZ131=3,G131,0)</f>
        <v>0</v>
      </c>
      <c r="BD131" s="262">
        <f>IF(AZ131=4,G131,0)</f>
        <v>0</v>
      </c>
      <c r="BE131" s="262">
        <f>IF(AZ131=5,G131,0)</f>
        <v>0</v>
      </c>
      <c r="CA131" s="293">
        <v>12</v>
      </c>
      <c r="CB131" s="293">
        <v>0</v>
      </c>
    </row>
    <row r="132" spans="1:80" x14ac:dyDescent="0.2">
      <c r="A132" s="294">
        <v>115</v>
      </c>
      <c r="B132" s="295" t="s">
        <v>1926</v>
      </c>
      <c r="C132" s="296" t="s">
        <v>2256</v>
      </c>
      <c r="D132" s="297" t="s">
        <v>1131</v>
      </c>
      <c r="E132" s="298">
        <v>1</v>
      </c>
      <c r="F132" s="298">
        <v>0</v>
      </c>
      <c r="G132" s="299">
        <f>E132*F132</f>
        <v>0</v>
      </c>
      <c r="H132" s="300">
        <v>0</v>
      </c>
      <c r="I132" s="301">
        <f>E132*H132</f>
        <v>0</v>
      </c>
      <c r="J132" s="300"/>
      <c r="K132" s="301">
        <f>E132*J132</f>
        <v>0</v>
      </c>
      <c r="O132" s="293">
        <v>2</v>
      </c>
      <c r="AA132" s="262">
        <v>12</v>
      </c>
      <c r="AB132" s="262">
        <v>0</v>
      </c>
      <c r="AC132" s="262">
        <v>114</v>
      </c>
      <c r="AZ132" s="262">
        <v>2</v>
      </c>
      <c r="BA132" s="262">
        <f>IF(AZ132=1,G132,0)</f>
        <v>0</v>
      </c>
      <c r="BB132" s="262">
        <f>IF(AZ132=2,G132,0)</f>
        <v>0</v>
      </c>
      <c r="BC132" s="262">
        <f>IF(AZ132=3,G132,0)</f>
        <v>0</v>
      </c>
      <c r="BD132" s="262">
        <f>IF(AZ132=4,G132,0)</f>
        <v>0</v>
      </c>
      <c r="BE132" s="262">
        <f>IF(AZ132=5,G132,0)</f>
        <v>0</v>
      </c>
      <c r="CA132" s="293">
        <v>12</v>
      </c>
      <c r="CB132" s="293">
        <v>0</v>
      </c>
    </row>
    <row r="133" spans="1:80" x14ac:dyDescent="0.2">
      <c r="A133" s="313"/>
      <c r="B133" s="314" t="s">
        <v>94</v>
      </c>
      <c r="C133" s="315" t="s">
        <v>2251</v>
      </c>
      <c r="D133" s="316"/>
      <c r="E133" s="317"/>
      <c r="F133" s="318"/>
      <c r="G133" s="319">
        <f>SUM(G127:G132)</f>
        <v>0</v>
      </c>
      <c r="H133" s="320"/>
      <c r="I133" s="321">
        <f>SUM(I127:I132)</f>
        <v>0</v>
      </c>
      <c r="J133" s="320"/>
      <c r="K133" s="321">
        <f>SUM(K127:K132)</f>
        <v>0</v>
      </c>
      <c r="O133" s="293">
        <v>4</v>
      </c>
      <c r="BA133" s="322">
        <f>SUM(BA127:BA132)</f>
        <v>0</v>
      </c>
      <c r="BB133" s="322">
        <f>SUM(BB127:BB132)</f>
        <v>0</v>
      </c>
      <c r="BC133" s="322">
        <f>SUM(BC127:BC132)</f>
        <v>0</v>
      </c>
      <c r="BD133" s="322">
        <f>SUM(BD127:BD132)</f>
        <v>0</v>
      </c>
      <c r="BE133" s="322">
        <f>SUM(BE127:BE132)</f>
        <v>0</v>
      </c>
    </row>
    <row r="134" spans="1:80" x14ac:dyDescent="0.2">
      <c r="E134" s="262"/>
    </row>
    <row r="135" spans="1:80" x14ac:dyDescent="0.2">
      <c r="E135" s="262"/>
    </row>
    <row r="136" spans="1:80" x14ac:dyDescent="0.2">
      <c r="E136" s="262"/>
    </row>
    <row r="137" spans="1:80" x14ac:dyDescent="0.2">
      <c r="E137" s="262"/>
    </row>
    <row r="138" spans="1:80" x14ac:dyDescent="0.2">
      <c r="E138" s="262"/>
    </row>
    <row r="139" spans="1:80" x14ac:dyDescent="0.2">
      <c r="E139" s="262"/>
    </row>
    <row r="140" spans="1:80" x14ac:dyDescent="0.2">
      <c r="E140" s="262"/>
    </row>
    <row r="141" spans="1:80" x14ac:dyDescent="0.2">
      <c r="E141" s="262"/>
    </row>
    <row r="142" spans="1:80" x14ac:dyDescent="0.2">
      <c r="E142" s="262"/>
    </row>
    <row r="143" spans="1:80" x14ac:dyDescent="0.2">
      <c r="E143" s="262"/>
    </row>
    <row r="144" spans="1:80" x14ac:dyDescent="0.2">
      <c r="E144" s="262"/>
    </row>
    <row r="145" spans="1:7" x14ac:dyDescent="0.2">
      <c r="E145" s="262"/>
    </row>
    <row r="146" spans="1:7" x14ac:dyDescent="0.2">
      <c r="E146" s="262"/>
    </row>
    <row r="147" spans="1:7" x14ac:dyDescent="0.2">
      <c r="E147" s="262"/>
    </row>
    <row r="148" spans="1:7" x14ac:dyDescent="0.2">
      <c r="E148" s="262"/>
    </row>
    <row r="149" spans="1:7" x14ac:dyDescent="0.2">
      <c r="E149" s="262"/>
    </row>
    <row r="150" spans="1:7" x14ac:dyDescent="0.2">
      <c r="E150" s="262"/>
    </row>
    <row r="151" spans="1:7" x14ac:dyDescent="0.2">
      <c r="E151" s="262"/>
    </row>
    <row r="152" spans="1:7" x14ac:dyDescent="0.2">
      <c r="E152" s="262"/>
    </row>
    <row r="153" spans="1:7" x14ac:dyDescent="0.2">
      <c r="E153" s="262"/>
    </row>
    <row r="154" spans="1:7" x14ac:dyDescent="0.2">
      <c r="E154" s="262"/>
    </row>
    <row r="155" spans="1:7" x14ac:dyDescent="0.2">
      <c r="E155" s="262"/>
    </row>
    <row r="156" spans="1:7" x14ac:dyDescent="0.2">
      <c r="E156" s="262"/>
    </row>
    <row r="157" spans="1:7" x14ac:dyDescent="0.2">
      <c r="A157" s="312"/>
      <c r="B157" s="312"/>
      <c r="C157" s="312"/>
      <c r="D157" s="312"/>
      <c r="E157" s="312"/>
      <c r="F157" s="312"/>
      <c r="G157" s="312"/>
    </row>
    <row r="158" spans="1:7" x14ac:dyDescent="0.2">
      <c r="A158" s="312"/>
      <c r="B158" s="312"/>
      <c r="C158" s="312"/>
      <c r="D158" s="312"/>
      <c r="E158" s="312"/>
      <c r="F158" s="312"/>
      <c r="G158" s="312"/>
    </row>
    <row r="159" spans="1:7" x14ac:dyDescent="0.2">
      <c r="A159" s="312"/>
      <c r="B159" s="312"/>
      <c r="C159" s="312"/>
      <c r="D159" s="312"/>
      <c r="E159" s="312"/>
      <c r="F159" s="312"/>
      <c r="G159" s="312"/>
    </row>
    <row r="160" spans="1:7" x14ac:dyDescent="0.2">
      <c r="A160" s="312"/>
      <c r="B160" s="312"/>
      <c r="C160" s="312"/>
      <c r="D160" s="312"/>
      <c r="E160" s="312"/>
      <c r="F160" s="312"/>
      <c r="G160" s="312"/>
    </row>
    <row r="161" spans="5:5" x14ac:dyDescent="0.2">
      <c r="E161" s="262"/>
    </row>
    <row r="162" spans="5:5" x14ac:dyDescent="0.2">
      <c r="E162" s="262"/>
    </row>
    <row r="163" spans="5:5" x14ac:dyDescent="0.2">
      <c r="E163" s="262"/>
    </row>
    <row r="164" spans="5:5" x14ac:dyDescent="0.2">
      <c r="E164" s="262"/>
    </row>
    <row r="165" spans="5:5" x14ac:dyDescent="0.2">
      <c r="E165" s="262"/>
    </row>
    <row r="166" spans="5:5" x14ac:dyDescent="0.2">
      <c r="E166" s="262"/>
    </row>
    <row r="167" spans="5:5" x14ac:dyDescent="0.2">
      <c r="E167" s="262"/>
    </row>
    <row r="168" spans="5:5" x14ac:dyDescent="0.2">
      <c r="E168" s="262"/>
    </row>
    <row r="169" spans="5:5" x14ac:dyDescent="0.2">
      <c r="E169" s="262"/>
    </row>
    <row r="170" spans="5:5" x14ac:dyDescent="0.2">
      <c r="E170" s="262"/>
    </row>
    <row r="171" spans="5:5" x14ac:dyDescent="0.2">
      <c r="E171" s="262"/>
    </row>
    <row r="172" spans="5:5" x14ac:dyDescent="0.2">
      <c r="E172" s="262"/>
    </row>
    <row r="173" spans="5:5" x14ac:dyDescent="0.2">
      <c r="E173" s="262"/>
    </row>
    <row r="174" spans="5:5" x14ac:dyDescent="0.2">
      <c r="E174" s="262"/>
    </row>
    <row r="175" spans="5:5" x14ac:dyDescent="0.2">
      <c r="E175" s="262"/>
    </row>
    <row r="176" spans="5:5" x14ac:dyDescent="0.2">
      <c r="E176" s="262"/>
    </row>
    <row r="177" spans="1:5" x14ac:dyDescent="0.2">
      <c r="E177" s="262"/>
    </row>
    <row r="178" spans="1:5" x14ac:dyDescent="0.2">
      <c r="E178" s="262"/>
    </row>
    <row r="179" spans="1:5" x14ac:dyDescent="0.2">
      <c r="E179" s="262"/>
    </row>
    <row r="180" spans="1:5" x14ac:dyDescent="0.2">
      <c r="E180" s="262"/>
    </row>
    <row r="181" spans="1:5" x14ac:dyDescent="0.2">
      <c r="E181" s="262"/>
    </row>
    <row r="182" spans="1:5" x14ac:dyDescent="0.2">
      <c r="E182" s="262"/>
    </row>
    <row r="183" spans="1:5" x14ac:dyDescent="0.2">
      <c r="E183" s="262"/>
    </row>
    <row r="184" spans="1:5" x14ac:dyDescent="0.2">
      <c r="E184" s="262"/>
    </row>
    <row r="185" spans="1:5" x14ac:dyDescent="0.2">
      <c r="E185" s="262"/>
    </row>
    <row r="186" spans="1:5" x14ac:dyDescent="0.2">
      <c r="E186" s="262"/>
    </row>
    <row r="187" spans="1:5" x14ac:dyDescent="0.2">
      <c r="E187" s="262"/>
    </row>
    <row r="188" spans="1:5" x14ac:dyDescent="0.2">
      <c r="E188" s="262"/>
    </row>
    <row r="189" spans="1:5" x14ac:dyDescent="0.2">
      <c r="E189" s="262"/>
    </row>
    <row r="190" spans="1:5" x14ac:dyDescent="0.2">
      <c r="E190" s="262"/>
    </row>
    <row r="191" spans="1:5" x14ac:dyDescent="0.2">
      <c r="E191" s="262"/>
    </row>
    <row r="192" spans="1:5" x14ac:dyDescent="0.2">
      <c r="A192" s="323"/>
      <c r="B192" s="323"/>
    </row>
    <row r="193" spans="1:7" x14ac:dyDescent="0.2">
      <c r="A193" s="312"/>
      <c r="B193" s="312"/>
      <c r="C193" s="324"/>
      <c r="D193" s="324"/>
      <c r="E193" s="325"/>
      <c r="F193" s="324"/>
      <c r="G193" s="326"/>
    </row>
    <row r="194" spans="1:7" x14ac:dyDescent="0.2">
      <c r="A194" s="327"/>
      <c r="B194" s="327"/>
      <c r="C194" s="312"/>
      <c r="D194" s="312"/>
      <c r="E194" s="328"/>
      <c r="F194" s="312"/>
      <c r="G194" s="312"/>
    </row>
    <row r="195" spans="1:7" x14ac:dyDescent="0.2">
      <c r="A195" s="312"/>
      <c r="B195" s="312"/>
      <c r="C195" s="312"/>
      <c r="D195" s="312"/>
      <c r="E195" s="328"/>
      <c r="F195" s="312"/>
      <c r="G195" s="312"/>
    </row>
    <row r="196" spans="1:7" x14ac:dyDescent="0.2">
      <c r="A196" s="312"/>
      <c r="B196" s="312"/>
      <c r="C196" s="312"/>
      <c r="D196" s="312"/>
      <c r="E196" s="328"/>
      <c r="F196" s="312"/>
      <c r="G196" s="312"/>
    </row>
    <row r="197" spans="1:7" x14ac:dyDescent="0.2">
      <c r="A197" s="312"/>
      <c r="B197" s="312"/>
      <c r="C197" s="312"/>
      <c r="D197" s="312"/>
      <c r="E197" s="328"/>
      <c r="F197" s="312"/>
      <c r="G197" s="312"/>
    </row>
    <row r="198" spans="1:7" x14ac:dyDescent="0.2">
      <c r="A198" s="312"/>
      <c r="B198" s="312"/>
      <c r="C198" s="312"/>
      <c r="D198" s="312"/>
      <c r="E198" s="328"/>
      <c r="F198" s="312"/>
      <c r="G198" s="312"/>
    </row>
    <row r="199" spans="1:7" x14ac:dyDescent="0.2">
      <c r="A199" s="312"/>
      <c r="B199" s="312"/>
      <c r="C199" s="312"/>
      <c r="D199" s="312"/>
      <c r="E199" s="328"/>
      <c r="F199" s="312"/>
      <c r="G199" s="312"/>
    </row>
    <row r="200" spans="1:7" x14ac:dyDescent="0.2">
      <c r="A200" s="312"/>
      <c r="B200" s="312"/>
      <c r="C200" s="312"/>
      <c r="D200" s="312"/>
      <c r="E200" s="328"/>
      <c r="F200" s="312"/>
      <c r="G200" s="312"/>
    </row>
    <row r="201" spans="1:7" x14ac:dyDescent="0.2">
      <c r="A201" s="312"/>
      <c r="B201" s="312"/>
      <c r="C201" s="312"/>
      <c r="D201" s="312"/>
      <c r="E201" s="328"/>
      <c r="F201" s="312"/>
      <c r="G201" s="312"/>
    </row>
    <row r="202" spans="1:7" x14ac:dyDescent="0.2">
      <c r="A202" s="312"/>
      <c r="B202" s="312"/>
      <c r="C202" s="312"/>
      <c r="D202" s="312"/>
      <c r="E202" s="328"/>
      <c r="F202" s="312"/>
      <c r="G202" s="312"/>
    </row>
    <row r="203" spans="1:7" x14ac:dyDescent="0.2">
      <c r="A203" s="312"/>
      <c r="B203" s="312"/>
      <c r="C203" s="312"/>
      <c r="D203" s="312"/>
      <c r="E203" s="328"/>
      <c r="F203" s="312"/>
      <c r="G203" s="312"/>
    </row>
    <row r="204" spans="1:7" x14ac:dyDescent="0.2">
      <c r="A204" s="312"/>
      <c r="B204" s="312"/>
      <c r="C204" s="312"/>
      <c r="D204" s="312"/>
      <c r="E204" s="328"/>
      <c r="F204" s="312"/>
      <c r="G204" s="312"/>
    </row>
    <row r="205" spans="1:7" x14ac:dyDescent="0.2">
      <c r="A205" s="312"/>
      <c r="B205" s="312"/>
      <c r="C205" s="312"/>
      <c r="D205" s="312"/>
      <c r="E205" s="328"/>
      <c r="F205" s="312"/>
      <c r="G205" s="312"/>
    </row>
    <row r="206" spans="1:7" x14ac:dyDescent="0.2">
      <c r="A206" s="312"/>
      <c r="B206" s="312"/>
      <c r="C206" s="312"/>
      <c r="D206" s="312"/>
      <c r="E206" s="328"/>
      <c r="F206" s="312"/>
      <c r="G206" s="312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52</vt:i4>
      </vt:variant>
    </vt:vector>
  </HeadingPairs>
  <TitlesOfParts>
    <vt:vector size="71" baseType="lpstr">
      <vt:lpstr>Stavba</vt:lpstr>
      <vt:lpstr>1 1 KL</vt:lpstr>
      <vt:lpstr>1 1 Rek</vt:lpstr>
      <vt:lpstr>1 1 Pol</vt:lpstr>
      <vt:lpstr>1 2 KL</vt:lpstr>
      <vt:lpstr>1 2 Rek</vt:lpstr>
      <vt:lpstr>1 2 Pol</vt:lpstr>
      <vt:lpstr>1 3 KL</vt:lpstr>
      <vt:lpstr>1 3 Rek</vt:lpstr>
      <vt:lpstr>1 3 Pol</vt:lpstr>
      <vt:lpstr>1 4 KL</vt:lpstr>
      <vt:lpstr>1 4 Rek</vt:lpstr>
      <vt:lpstr>1 4 Pol</vt:lpstr>
      <vt:lpstr>1 5 KL</vt:lpstr>
      <vt:lpstr>1 5 Rek</vt:lpstr>
      <vt:lpstr>1 5 Pol</vt:lpstr>
      <vt:lpstr>1 6 KL</vt:lpstr>
      <vt:lpstr>1 6 Rek</vt:lpstr>
      <vt:lpstr>1 6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 1 Pol'!Názvy_tisku</vt:lpstr>
      <vt:lpstr>'1 1 Rek'!Názvy_tisku</vt:lpstr>
      <vt:lpstr>'1 2 Pol'!Názvy_tisku</vt:lpstr>
      <vt:lpstr>'1 2 Rek'!Názvy_tisku</vt:lpstr>
      <vt:lpstr>'1 3 Pol'!Názvy_tisku</vt:lpstr>
      <vt:lpstr>'1 3 Rek'!Názvy_tisku</vt:lpstr>
      <vt:lpstr>'1 4 Pol'!Názvy_tisku</vt:lpstr>
      <vt:lpstr>'1 4 Rek'!Názvy_tisku</vt:lpstr>
      <vt:lpstr>'1 5 Pol'!Názvy_tisku</vt:lpstr>
      <vt:lpstr>'1 5 Rek'!Názvy_tisku</vt:lpstr>
      <vt:lpstr>'1 6 Pol'!Názvy_tisku</vt:lpstr>
      <vt:lpstr>'1 6 Rek'!Názvy_tisku</vt:lpstr>
      <vt:lpstr>Stavba!Objednatel</vt:lpstr>
      <vt:lpstr>Stavba!Objekt</vt:lpstr>
      <vt:lpstr>'1 1 KL'!Oblast_tisku</vt:lpstr>
      <vt:lpstr>'1 1 Pol'!Oblast_tisku</vt:lpstr>
      <vt:lpstr>'1 1 Rek'!Oblast_tisku</vt:lpstr>
      <vt:lpstr>'1 2 KL'!Oblast_tisku</vt:lpstr>
      <vt:lpstr>'1 2 Pol'!Oblast_tisku</vt:lpstr>
      <vt:lpstr>'1 2 Rek'!Oblast_tisku</vt:lpstr>
      <vt:lpstr>'1 3 KL'!Oblast_tisku</vt:lpstr>
      <vt:lpstr>'1 3 Pol'!Oblast_tisku</vt:lpstr>
      <vt:lpstr>'1 3 Rek'!Oblast_tisku</vt:lpstr>
      <vt:lpstr>'1 4 KL'!Oblast_tisku</vt:lpstr>
      <vt:lpstr>'1 4 Pol'!Oblast_tisku</vt:lpstr>
      <vt:lpstr>'1 4 Rek'!Oblast_tisku</vt:lpstr>
      <vt:lpstr>'1 5 KL'!Oblast_tisku</vt:lpstr>
      <vt:lpstr>'1 5 Pol'!Oblast_tisku</vt:lpstr>
      <vt:lpstr>'1 5 Rek'!Oblast_tisku</vt:lpstr>
      <vt:lpstr>'1 6 KL'!Oblast_tisku</vt:lpstr>
      <vt:lpstr>'1 6 Pol'!Oblast_tisku</vt:lpstr>
      <vt:lpstr>'1 6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2018-04-06T11:55:56Z</dcterms:created>
  <dcterms:modified xsi:type="dcterms:W3CDTF">2018-04-06T11:57:22Z</dcterms:modified>
</cp:coreProperties>
</file>