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705" windowWidth="27315" windowHeight="12540" activeTab="0"/>
  </bookViews>
  <sheets>
    <sheet name="Stavba" sheetId="1" r:id="rId1"/>
    <sheet name="1 1 KL" sheetId="2" r:id="rId2"/>
    <sheet name="1 1 Rek" sheetId="3" r:id="rId3"/>
    <sheet name="1 1 Pol" sheetId="4" r:id="rId4"/>
    <sheet name="1 2 KL" sheetId="5" r:id="rId5"/>
    <sheet name="1 2 Rek" sheetId="6" r:id="rId6"/>
    <sheet name="1 2 Pol" sheetId="7" r:id="rId7"/>
    <sheet name="1 3 KL" sheetId="8" r:id="rId8"/>
    <sheet name="1 3 Rek" sheetId="9" r:id="rId9"/>
    <sheet name="1 3 Pol" sheetId="10" r:id="rId10"/>
    <sheet name="1 4 KL" sheetId="11" r:id="rId11"/>
    <sheet name="1 4 Rek" sheetId="12" r:id="rId12"/>
    <sheet name="1 4 Pol" sheetId="13" r:id="rId13"/>
    <sheet name="1 5 KL" sheetId="14" r:id="rId14"/>
    <sheet name="1 5 Rek" sheetId="15" r:id="rId15"/>
    <sheet name="1 5 Pol" sheetId="16" r:id="rId16"/>
    <sheet name="1 6 KL" sheetId="17" r:id="rId17"/>
    <sheet name="1 6 Rek" sheetId="18" r:id="rId18"/>
    <sheet name="1 6 Pol" sheetId="19" r:id="rId19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'1 1 KL'!$A$1:$G$45</definedName>
    <definedName name="_xlnm.Print_Area" localSheetId="3">'1 1 Pol'!$A$1:$K$1135</definedName>
    <definedName name="_xlnm.Print_Area" localSheetId="2">'1 1 Rek'!$A$1:$I$45</definedName>
    <definedName name="_xlnm.Print_Area" localSheetId="4">'1 2 KL'!$A$1:$G$45</definedName>
    <definedName name="_xlnm.Print_Area" localSheetId="6">'1 2 Pol'!$A$1:$K$125</definedName>
    <definedName name="_xlnm.Print_Area" localSheetId="5">'1 2 Rek'!$A$1:$I$17</definedName>
    <definedName name="_xlnm.Print_Area" localSheetId="7">'1 3 KL'!$A$1:$G$45</definedName>
    <definedName name="_xlnm.Print_Area" localSheetId="9">'1 3 Pol'!$A$1:$K$26</definedName>
    <definedName name="_xlnm.Print_Area" localSheetId="8">'1 3 Rek'!$A$1:$I$14</definedName>
    <definedName name="_xlnm.Print_Area" localSheetId="10">'1 4 KL'!$A$1:$G$45</definedName>
    <definedName name="_xlnm.Print_Area" localSheetId="12">'1 4 Pol'!$A$1:$K$128</definedName>
    <definedName name="_xlnm.Print_Area" localSheetId="11">'1 4 Rek'!$A$1:$I$19</definedName>
    <definedName name="_xlnm.Print_Area" localSheetId="13">'1 5 KL'!$A$1:$G$45</definedName>
    <definedName name="_xlnm.Print_Area" localSheetId="15">'1 5 Pol'!$A$1:$K$58</definedName>
    <definedName name="_xlnm.Print_Area" localSheetId="14">'1 5 Rek'!$A$1:$I$20</definedName>
    <definedName name="_xlnm.Print_Area" localSheetId="16">'1 6 KL'!$A$1:$G$45</definedName>
    <definedName name="_xlnm.Print_Area" localSheetId="18">'1 6 Pol'!$A$1:$K$135</definedName>
    <definedName name="_xlnm.Print_Area" localSheetId="17">'1 6 Rek'!$A$1:$I$19</definedName>
    <definedName name="_xlnm.Print_Area" localSheetId="0">'Stavba'!$B$1:$J$118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ucetDilu" localSheetId="0">'Stavba'!$F$104:$J$104</definedName>
    <definedName name="StavbaCelkem" localSheetId="0">'Stavba'!$H$31</definedName>
    <definedName name="Zhotovitel" localSheetId="0">'Stavba'!$D$7</definedName>
    <definedName name="_xlnm.Print_Titles" localSheetId="2">'1 1 Rek'!$1:$6</definedName>
    <definedName name="_xlnm.Print_Titles" localSheetId="3">'1 1 Pol'!$1:$6</definedName>
    <definedName name="_xlnm.Print_Titles" localSheetId="5">'1 2 Rek'!$1:$6</definedName>
    <definedName name="_xlnm.Print_Titles" localSheetId="6">'1 2 Pol'!$1:$6</definedName>
    <definedName name="_xlnm.Print_Titles" localSheetId="8">'1 3 Rek'!$1:$6</definedName>
    <definedName name="_xlnm.Print_Titles" localSheetId="9">'1 3 Pol'!$1:$6</definedName>
    <definedName name="_xlnm.Print_Titles" localSheetId="11">'1 4 Rek'!$1:$6</definedName>
    <definedName name="_xlnm.Print_Titles" localSheetId="12">'1 4 Pol'!$1:$6</definedName>
    <definedName name="_xlnm.Print_Titles" localSheetId="14">'1 5 Rek'!$1:$6</definedName>
    <definedName name="_xlnm.Print_Titles" localSheetId="15">'1 5 Pol'!$1:$6</definedName>
    <definedName name="_xlnm.Print_Titles" localSheetId="17">'1 6 Rek'!$1:$6</definedName>
    <definedName name="_xlnm.Print_Titles" localSheetId="18">'1 6 Pol'!$1:$6</definedName>
  </definedNames>
  <calcPr calcId="145621"/>
</workbook>
</file>

<file path=xl/sharedStrings.xml><?xml version="1.0" encoding="utf-8"?>
<sst xmlns="http://schemas.openxmlformats.org/spreadsheetml/2006/main" count="4718" uniqueCount="2278">
  <si>
    <t xml:space="preserve">Datum: </t>
  </si>
  <si>
    <t xml:space="preserve"> </t>
  </si>
  <si>
    <t>Stavba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</si>
  <si>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</si>
  <si>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</si>
  <si>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</si>
  <si>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</si>
  <si>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</si>
  <si>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</si>
  <si>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</si>
  <si>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</si>
  <si>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</si>
  <si>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</si>
  <si>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</si>
  <si>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</si>
  <si>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</si>
  <si>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</si>
  <si>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</si>
  <si>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</si>
  <si>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</si>
  <si>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</si>
  <si>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</si>
  <si>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</si>
  <si>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</si>
  <si>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</si>
  <si>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</si>
  <si>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</si>
  <si>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</si>
  <si>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</si>
  <si>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</si>
  <si>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</si>
  <si>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</si>
  <si>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</si>
  <si>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</si>
  <si>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</si>
  <si>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</si>
  <si>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</si>
  <si>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</si>
  <si>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</si>
  <si>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</si>
  <si>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</si>
  <si>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</si>
  <si>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</si>
  <si>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</si>
  <si>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</si>
  <si>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</si>
  <si>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</si>
  <si>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</si>
  <si>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</si>
  <si>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</si>
  <si>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</si>
  <si>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</si>
  <si>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</si>
  <si>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</si>
  <si>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</si>
  <si>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</si>
  <si>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</si>
  <si>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</si>
  <si>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</si>
  <si>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</si>
  <si>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</si>
  <si>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</si>
  <si>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</si>
  <si>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</si>
  <si>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</si>
  <si>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</si>
  <si>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</si>
  <si>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</si>
  <si>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</si>
  <si>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</si>
  <si>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</si>
  <si>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</si>
  <si>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</si>
  <si>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</si>
  <si>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</si>
  <si>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</si>
  <si>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</si>
  <si>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</si>
  <si>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</si>
  <si>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</si>
  <si>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</si>
  <si>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</si>
  <si>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</si>
  <si>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</si>
  <si>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</si>
  <si>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</si>
  <si>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</si>
  <si>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</si>
  <si>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</si>
  <si>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</si>
  <si>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</si>
  <si>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</si>
  <si>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</si>
  <si>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</si>
  <si>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</si>
  <si>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</si>
  <si>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</si>
  <si>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DP-LAm60</t>
  </si>
  <si>
    <t>Liberec - Americká 742/60 - realizace</t>
  </si>
  <si>
    <t>DP-LAm60 Liberec - Americká 742/60 - realizace</t>
  </si>
  <si>
    <t>Liberec - Americká 742/60</t>
  </si>
  <si>
    <t>1 Liberec - Americká 742/60</t>
  </si>
  <si>
    <t>Liberec - Americká 742/60 - stav. část</t>
  </si>
  <si>
    <t>1 Zemní práce</t>
  </si>
  <si>
    <t>113108310R00</t>
  </si>
  <si>
    <t xml:space="preserve">Odstranění asfaltové vrstvy pl. do 50 m2, tl.10 cm </t>
  </si>
  <si>
    <t>m2</t>
  </si>
  <si>
    <t>ulice - pro izolace:0,8*9,5</t>
  </si>
  <si>
    <t>131201112R00</t>
  </si>
  <si>
    <t xml:space="preserve">Hloubení nezapaž. jam hor.3 do 1000 m3, STROJNĚ </t>
  </si>
  <si>
    <t>m3</t>
  </si>
  <si>
    <t>pro přístavbu:0,5*12,4*4,25+0,4*6,1*2,8+0,5*1,65*19,6+0,85*0,4*6,3</t>
  </si>
  <si>
    <t>131201119R00</t>
  </si>
  <si>
    <t xml:space="preserve">Příplatek za lepivost - hloubení nezap.jam v hor.3 </t>
  </si>
  <si>
    <t>132201110R00</t>
  </si>
  <si>
    <t xml:space="preserve">Hloubení rýh š.do 60 cm v hor.3 do 50 m3, STROJNĚ </t>
  </si>
  <si>
    <t>0,4*0,6*(2,75*2+4,8+3,1)+0,6*0,7*1</t>
  </si>
  <si>
    <t>132201119R00</t>
  </si>
  <si>
    <t xml:space="preserve">Přípl.za lepivost,hloubení rýh 60 cm,hor.3,STROJNĚ </t>
  </si>
  <si>
    <t>132201211R00</t>
  </si>
  <si>
    <t xml:space="preserve">Hloubení rýh š.do 200 cm hor.3 do 100 m3,STROJNĚ </t>
  </si>
  <si>
    <t>základy přístavku:0,4*0,8*13,6+0,7*0,8*12,5</t>
  </si>
  <si>
    <t>odkop pro iz. objektu:2,1*0,8*5,95+1*0,8*9,37</t>
  </si>
  <si>
    <t>132201219R00</t>
  </si>
  <si>
    <t xml:space="preserve">Přípl.za lepivost,hloubení rýh 200cm,hor.3,STROJNĚ </t>
  </si>
  <si>
    <t>132301401R00</t>
  </si>
  <si>
    <t xml:space="preserve">Hloubený výkop pod základy v hor.4 </t>
  </si>
  <si>
    <t>pro podezdívku základů:0,35*(4,4*0,54+1,04*0,44+2*0,44+1,56*0,58+1,75*0,55+4,155*0,65)</t>
  </si>
  <si>
    <t>139711101R00</t>
  </si>
  <si>
    <t xml:space="preserve">Vykopávka v uzavřených prostorách v hor.1-4 </t>
  </si>
  <si>
    <t>1.PP:(3+1,26*0,98+2,5+5+14+25+21+17+2*0,88)*0,4</t>
  </si>
  <si>
    <t>základ vyr. sch.:1,1*0,5*0,4</t>
  </si>
  <si>
    <t>pro podezdívku zákl.:0,3*0,5*(4,4*2+2,1*3+1,3+1,2+1,8+4,15*2)</t>
  </si>
  <si>
    <t>162701105R00</t>
  </si>
  <si>
    <t xml:space="preserve">Vodorovné přemístění výkopku z hor.1-4 do 10000 m </t>
  </si>
  <si>
    <t>51,494+3,636+28,844+40,5729+2,8986-39,5465</t>
  </si>
  <si>
    <t>171201201R00</t>
  </si>
  <si>
    <t xml:space="preserve">Uložení sypaniny na skl.-sypanina na výšku přes 2m </t>
  </si>
  <si>
    <t>174101101R00</t>
  </si>
  <si>
    <t xml:space="preserve">Zásyp jam, rýh, šachet se zhutněním </t>
  </si>
  <si>
    <t>kolem přístavby:0,5*1,65*19,1+0,85*0,4*6,3</t>
  </si>
  <si>
    <t>po prohl. zákl.:0,3*0,5*(4,4*2+2,1*3+1,3+1,2+1,8+4,15*2)</t>
  </si>
  <si>
    <t>iz. z ulice:2,1*0,8*5,95+1*0,8*9,37</t>
  </si>
  <si>
    <t>199000005R00</t>
  </si>
  <si>
    <t xml:space="preserve">Poplatek za skládku zeminy 1- 4 </t>
  </si>
  <si>
    <t>t</t>
  </si>
  <si>
    <t>87,899*1,7</t>
  </si>
  <si>
    <t>2</t>
  </si>
  <si>
    <t xml:space="preserve"> Zakládání</t>
  </si>
  <si>
    <t>2  Zakládání</t>
  </si>
  <si>
    <t>273321321R00</t>
  </si>
  <si>
    <t xml:space="preserve">Železobeton základových desek C 20/25 </t>
  </si>
  <si>
    <t>P 02, 02' - Přístavba:(2,6*5,7+3,5*1,2+5,25*12,4)*0,15</t>
  </si>
  <si>
    <t>P 01 - pův. objekt:0,15*(4+1,3+4,9+78)</t>
  </si>
  <si>
    <t>273356021R00</t>
  </si>
  <si>
    <t xml:space="preserve">Bednění základových desek,plochy rovinné, zřízení </t>
  </si>
  <si>
    <t>0,15*(2,6+5,7+0,6+13,6+5,25+12,4)</t>
  </si>
  <si>
    <t>273356022R00</t>
  </si>
  <si>
    <t xml:space="preserve">Bednění základových desek,plochy rovinné,odbednění </t>
  </si>
  <si>
    <t>273361921RT9</t>
  </si>
  <si>
    <t>Výztuž základových desek ze svařovaných sítí průměr drátu  8,0, oka 150/150 mm KY80</t>
  </si>
  <si>
    <t>P 02, 02' - Přístavba:(2,6*5,7+3,5*1,2+5,25*12,4)*5,4*1,3*0,001</t>
  </si>
  <si>
    <t>P 01 - pův. objekt:(4+1,3+4,9+78)*5,4*1,3*0,001</t>
  </si>
  <si>
    <t>274272140RT3</t>
  </si>
  <si>
    <t>Zdivo základové z bednicích tvárnic, tl. 30 cm výplň tvárnic betonem C 20/25</t>
  </si>
  <si>
    <t>2. stupeň základu přístavby:0,25*(12,4+1,25)</t>
  </si>
  <si>
    <t>stěna přístavby:2,25*(2,3*2+5,7)+2,75*(13,6+2,75)-1,5*0,55*2</t>
  </si>
  <si>
    <t>274313611R00</t>
  </si>
  <si>
    <t xml:space="preserve">Beton základových pasů prostý C 16/20 </t>
  </si>
  <si>
    <t>0,6*0,4*(2,15*2+6+3,1)</t>
  </si>
  <si>
    <t>0,8*0,4*13,6</t>
  </si>
  <si>
    <t>0,5*0,8*12,6+0,5*0,6*1</t>
  </si>
  <si>
    <t>1,1*0,4*0,3</t>
  </si>
  <si>
    <t>274361821R00</t>
  </si>
  <si>
    <t xml:space="preserve">Výztuž základ. pasů z betonářské oceli 10505 (R) </t>
  </si>
  <si>
    <t>2. stupeň základu přístavby:0,25*(12,4+1,25)*10,28*0,001</t>
  </si>
  <si>
    <t>stěna přístavby:(2,25*(2,3*2+5,7)+2,75*(13,6+2,75)-1,5*0,55*2)*10,28*0,001</t>
  </si>
  <si>
    <t>279232511R00</t>
  </si>
  <si>
    <t xml:space="preserve">Postupná podezdívka základového zdiva bet. cihlami </t>
  </si>
  <si>
    <t>vč. podkl. bet.:0,35*(4,4*0,54+1,04*0,44+2*0,44+1,56*0,58+1,75*0,55+4,155*0,65)</t>
  </si>
  <si>
    <t>212810010RAC</t>
  </si>
  <si>
    <t>Trativody z PVC drenážních flexibilních trubek lože štěrkopísek a obsyp kamenivo, trubky d 125 mm</t>
  </si>
  <si>
    <t>m</t>
  </si>
  <si>
    <t>kolem domu:26*2+14*2</t>
  </si>
  <si>
    <t>3</t>
  </si>
  <si>
    <t xml:space="preserve"> Svislé a kompletní konstrukce</t>
  </si>
  <si>
    <t>3  Svislé a kompletní konstrukce</t>
  </si>
  <si>
    <t>310238211RT1</t>
  </si>
  <si>
    <t>Zazdívka otvorů plochy do 1 m2 cihlami na MVC s použitím suché maltové směsi</t>
  </si>
  <si>
    <t>1.PP:0,53*0,54*0,6+0,43*0,54*1,5</t>
  </si>
  <si>
    <t>1.NP:0,48*0,6*0,45+0,9*0,9*0,2+0,43*1,46*0,48</t>
  </si>
  <si>
    <t>2.NP:0,45*0,48*1,35+0,45*1,62*0,48</t>
  </si>
  <si>
    <t>310239211RT2</t>
  </si>
  <si>
    <t>Zazdívka otvorů plochy do 4 m2 cihlami na MVC s použitím suché maltové směsi</t>
  </si>
  <si>
    <t>1.PP:1,2*2,75*0,2-1*2,1*0,2+0,6*0,8*2,5+1,25*2,5*0,47</t>
  </si>
  <si>
    <t>0,85*2,5*0,33+0,92*2,5*0,25</t>
  </si>
  <si>
    <t>1.NP:1,66*2,7*0,2</t>
  </si>
  <si>
    <t>311238143R00</t>
  </si>
  <si>
    <t>Zdivo keramické broušené dutinové P10, tl. 240 mm na tenkovrstvou lepící maltu</t>
  </si>
  <si>
    <t>přístavba:2,75*12,4-2,1*2*3-1,15-2,35</t>
  </si>
  <si>
    <t>311238144R00</t>
  </si>
  <si>
    <t>Zdivo keramické broušené dutinové P10, tl. 300 mm na tenkovrstvou lepící maltu</t>
  </si>
  <si>
    <t>přízemí:2,75*1,9</t>
  </si>
  <si>
    <t>3.NP:2,7*2,3-0,4*1*2</t>
  </si>
  <si>
    <t>311238311R00</t>
  </si>
  <si>
    <t>Zdivo keramické broušené AKU P10, tl. 190 mm na tenkovrstvou lepící maltu</t>
  </si>
  <si>
    <t>přístavba, vč. atiky:2,75*(1,265+1,27)-0,9*2+0,6*(5,3+15+2)</t>
  </si>
  <si>
    <t>1.PP:2,75*(3,8+3,95)-1,06*0,35-0,65*0,35</t>
  </si>
  <si>
    <t>1.NP:2,75*4</t>
  </si>
  <si>
    <t>2.NP:2,75*(4+1)</t>
  </si>
  <si>
    <t>317168111R00</t>
  </si>
  <si>
    <t xml:space="preserve">Překlad keramický plochý 115x71x1000 mm </t>
  </si>
  <si>
    <t>kus</t>
  </si>
  <si>
    <t>P0.2:4</t>
  </si>
  <si>
    <t>317168112R00</t>
  </si>
  <si>
    <t xml:space="preserve">Překlad keramický plochý 115x71x1250 mm </t>
  </si>
  <si>
    <t>P0.7:2</t>
  </si>
  <si>
    <t>317168122R00</t>
  </si>
  <si>
    <t xml:space="preserve">Překlad keramický plochý 145x71x1250 mm </t>
  </si>
  <si>
    <t>P0.3:2</t>
  </si>
  <si>
    <t>P1.1:1</t>
  </si>
  <si>
    <t>P2.1:1</t>
  </si>
  <si>
    <t>P3.1:1</t>
  </si>
  <si>
    <t>317168130R00</t>
  </si>
  <si>
    <t xml:space="preserve">Překlad keramický vysoký 70x238x1000 mm </t>
  </si>
  <si>
    <t>P3.2:2*3</t>
  </si>
  <si>
    <t>317168131R00</t>
  </si>
  <si>
    <t xml:space="preserve">Překlad keramický vysoký 70x238x1250 mm </t>
  </si>
  <si>
    <t>P0.1:10</t>
  </si>
  <si>
    <t>317168132R00</t>
  </si>
  <si>
    <t xml:space="preserve">Překlad keramický vysoký 70x238x1500 mm </t>
  </si>
  <si>
    <t>P0.4:1*3</t>
  </si>
  <si>
    <t>317168134R00</t>
  </si>
  <si>
    <t xml:space="preserve">Překlad keramický vysoký 70x238x2000 mm </t>
  </si>
  <si>
    <t>P05:2*4</t>
  </si>
  <si>
    <t>317168136R00</t>
  </si>
  <si>
    <t xml:space="preserve">Překlad keramický vysoký 70x238x2500 mm </t>
  </si>
  <si>
    <t>P0.6:3*3</t>
  </si>
  <si>
    <t>317234410R00</t>
  </si>
  <si>
    <t xml:space="preserve">Vyzdívka mezi nosníky cihlami pálenými na MC </t>
  </si>
  <si>
    <t>1.PP:0,65*0,07*0,5+1,1*0,07*0,5+1,5*0,5*0,07*3+1,2*0,5*0,07</t>
  </si>
  <si>
    <t>0,75*0,5*0,07+1,1*0,5*0,07+0,85*0,4*0,07+1*0,4*0,07</t>
  </si>
  <si>
    <t>1*0,3*0,07+1*0,4*0,07*2</t>
  </si>
  <si>
    <t>1.NP:1,4*0,5*0,07*2+1,2*0,5*0,07+1,9*0,3*0,07+1,25*0,3*0,07</t>
  </si>
  <si>
    <t>2.NP:1,2*0,4*0,07+1,9*0,3*0,07+1,25*0,3*0,07+1,4*0,3*0,07</t>
  </si>
  <si>
    <t>1,3*0,4*0,07*2</t>
  </si>
  <si>
    <t>3.NP:1,4*0,3*0,07+1,9*0,3*0,07+1,25*0,3*0,07+1,2*0,3*0,07</t>
  </si>
  <si>
    <t>podkr.:0,85*0,2*0,07</t>
  </si>
  <si>
    <t>317944311R00</t>
  </si>
  <si>
    <t xml:space="preserve">Válcované nosníky do č.12 do připravených otvorů </t>
  </si>
  <si>
    <t>1.PP - překlady - IPE 100:(0,9*2+1,15+1,5*4+1,8*4*2+1,5*4+1,1*4+1,4*3)*8,1*0,001</t>
  </si>
  <si>
    <t>(1,1*4+1,25*3+1,3*3+2,55*3)*8,1*0,001</t>
  </si>
  <si>
    <t>IPE 160:2*2*15,8*0,001</t>
  </si>
  <si>
    <t>1.NP - IPE 100:(1,4*3*2+1,2*3)*8,1*0,001</t>
  </si>
  <si>
    <t>IPE 120:(1,9*2+1,25*3)*10,4*0,001</t>
  </si>
  <si>
    <t>2.NP - IPE 100:(1,3*3*2+1,2*2+1,2*3)*8,1*0,001</t>
  </si>
  <si>
    <t>IPE 120:(1,4*2+1,9*2+1,25*2)*10,4*0,001</t>
  </si>
  <si>
    <t>3.NP - IPE 120:(1,4*2+1,9*2+1,25*2)*10,4*0,001</t>
  </si>
  <si>
    <t>IPE 100:(1,2*2+1,2*3)*8,1*0,001</t>
  </si>
  <si>
    <t>Podkroví:0,85*2*2*8,1*0,001</t>
  </si>
  <si>
    <t>317998113R00</t>
  </si>
  <si>
    <t xml:space="preserve">Izolace mezi překlady polystyren tl. 80 mm </t>
  </si>
  <si>
    <t>P0.4, P0.6:1,5+3*2,5</t>
  </si>
  <si>
    <t>P3.2:2*1</t>
  </si>
  <si>
    <t>319201319R00</t>
  </si>
  <si>
    <t xml:space="preserve">Vyrovnání zdiva pod omítku maltou ze SMS tl. 50 mm </t>
  </si>
  <si>
    <t>"ostění vybouraných otvorů":</t>
  </si>
  <si>
    <t>(2*2,1+0,8)*0,15</t>
  </si>
  <si>
    <t>2*2,2*0,54</t>
  </si>
  <si>
    <t>8*2,2*0,46</t>
  </si>
  <si>
    <t>6*0,35*0,54</t>
  </si>
  <si>
    <t>2*2,1*0,54</t>
  </si>
  <si>
    <t>4*2,1*0,3</t>
  </si>
  <si>
    <t>2*2,1*0,1</t>
  </si>
  <si>
    <t>2*2,1*0,46</t>
  </si>
  <si>
    <t>6*2,1*0,3</t>
  </si>
  <si>
    <t>319202321R00</t>
  </si>
  <si>
    <t xml:space="preserve">Vyrovnání povrchu zdiva přizděním do tl. 8 cm </t>
  </si>
  <si>
    <t>1.PP - ostění:2,15*0,47+0,4*0,94</t>
  </si>
  <si>
    <t>1.NP - - ostění:0,4*1,8</t>
  </si>
  <si>
    <t>2.NP - - ostění:0,4*1,35+0,4*1,6</t>
  </si>
  <si>
    <t>319300010R00</t>
  </si>
  <si>
    <t xml:space="preserve">Dodatečné vložení izolace podřezáním strojem,fólie </t>
  </si>
  <si>
    <t>5,95*0,54+1,55*0,42+1,3*0,54+1,36*0,32+1,96*0,44+0,705*0,25+1,76*0,55</t>
  </si>
  <si>
    <t>8,07*0,54+3,235*0,65+1,7*0,52+0,2*1,35+2,74*0,37+0,35*2</t>
  </si>
  <si>
    <t>0,46*(0,8+0,42+0,95)+0,33*0,95+0,58*0,9+1,16*0,47+0,47*0,57</t>
  </si>
  <si>
    <t>0,54*(8,3+1,5+0,95+2,88+3,38)+0,31*2,72</t>
  </si>
  <si>
    <t>331231124R00</t>
  </si>
  <si>
    <t xml:space="preserve">Zdivo pilířů cihelné z CP 29 P25 na MVC </t>
  </si>
  <si>
    <t>1.NP:0,655*2,7*0,33+0,53*0,5/2*2,7</t>
  </si>
  <si>
    <t>2.NP:0,655*2,7*0,33+0,53*0,4/2*2,7</t>
  </si>
  <si>
    <t>3.NP:0,655*2,6*0,33+0,53*0,4/2*2,7</t>
  </si>
  <si>
    <t>340238212R00</t>
  </si>
  <si>
    <t xml:space="preserve">Zazdívka otvorů pl.1 m2,cihlami tl.zdi nad 10 cm </t>
  </si>
  <si>
    <t>2.NP:0,225*2</t>
  </si>
  <si>
    <t>3.NP:0,3*2</t>
  </si>
  <si>
    <t>340239211R00</t>
  </si>
  <si>
    <t xml:space="preserve">Zazdívka otvorů pl.4 m2,cihlami tl.zdi do 10 cm </t>
  </si>
  <si>
    <t>1.NP:0,84*2</t>
  </si>
  <si>
    <t>2.NP:0,8*2,7</t>
  </si>
  <si>
    <t>3.NP:0,8*2,6</t>
  </si>
  <si>
    <t>340239212R00</t>
  </si>
  <si>
    <t xml:space="preserve">Zazdívka otvorů pl.4 m2,cihlami tl.zdi nad 10 cm </t>
  </si>
  <si>
    <t>1.PP:0,85*2,5</t>
  </si>
  <si>
    <t>1.NP:0,94*2+0,84*2</t>
  </si>
  <si>
    <t>2.NP:0,84*2</t>
  </si>
  <si>
    <t>3.NP:0,84*2</t>
  </si>
  <si>
    <t>342248140R00</t>
  </si>
  <si>
    <t>Příčky z keramického dutinového zdiva, tl. 80 mm na tenkovrstvou maltu</t>
  </si>
  <si>
    <t>přístavba:2,75*(2,65+3,46+2,45+1,775)-0,7*2*2-0,8*2</t>
  </si>
  <si>
    <t>1.PP:2,75*(0,98+3,8+2,65+4,2+1,3)-0,7*2*3-0,8*2*2</t>
  </si>
  <si>
    <t>1.NP:2,7*(0,45*2+0,45+0,7+0,6+0,3+0,6+1,2*2+0,3)</t>
  </si>
  <si>
    <t>2.NP:2,7*(0,6*2+0,3*2+0,6)</t>
  </si>
  <si>
    <t>3.NP:2,7*(0,6+0,3+0,6+0,3+1+0,9)</t>
  </si>
  <si>
    <t>342248141R00</t>
  </si>
  <si>
    <t>Příčky keramického dutinového zdiva, tl. 115 mm na tenkovrstvou maltu</t>
  </si>
  <si>
    <t>Přístavba:2,75*4,67*2-0,8*2*2</t>
  </si>
  <si>
    <t>1.PP:2,75*(2,55+1,65)</t>
  </si>
  <si>
    <t>2.NP:2,7*(2,75+2,5)-0,8*2-0,6*2</t>
  </si>
  <si>
    <t>3.NP:2,7*(2,75+2,5)-0,8*2-0,6*2</t>
  </si>
  <si>
    <t>342248144R00</t>
  </si>
  <si>
    <t>Příčky keramického dutinového zdiva, tl. 140 mm na tenkovrstvou maltu</t>
  </si>
  <si>
    <t>1.PP:2,75*(1,95+0,55+1,05)</t>
  </si>
  <si>
    <t>1.NP:2,7*(4+2,8+8,5+1)-0,8*2*4</t>
  </si>
  <si>
    <t>2.NP:2,7*(1,7+2,8+1,5*2+1+1,2+3,9+4,05)-0,8*2*2</t>
  </si>
  <si>
    <t>3.NP:2,7*(1,7+2,5*2+3,1+3,6+0,5+1+1,2+3,45)-0,8*2*2</t>
  </si>
  <si>
    <t>342261112RS1</t>
  </si>
  <si>
    <t>Příčka sádrokarton. ocel.kce, 1x oplášť. tl.100 mm desky standard tl.12,5 mm, izol. minerál tl.6 cm</t>
  </si>
  <si>
    <t>1.NP:2,7*(0,9+1,46+1,96+2,75*2+8,1+1)-0,8*2*4-0,7*2-0,9*2</t>
  </si>
  <si>
    <t>2.NP:2,7*(0,93+1,46+2,4+0,92+2,6)-0,6*2*2-0,7*2*2-0,8*2</t>
  </si>
  <si>
    <t>3.NP:2,6*(1,3+2,35+0,93+0,92+2,62)-0,6*2*2-0,7*2*2-0,8*2</t>
  </si>
  <si>
    <t>podkroví:2,3*(2,95+0,88+1,46)+2*(2+1,45)-0,7*2*2-0,8*2-0,7*1,8</t>
  </si>
  <si>
    <t>342261212RS1</t>
  </si>
  <si>
    <t>Příčka sádrokarton. ocel.kce, 2x oplášť. tl.125 mm desky standard tl. 12,5 mm, izol. dle TZ</t>
  </si>
  <si>
    <t>1.NP:2,7*4,05</t>
  </si>
  <si>
    <t>2.NP:2,7*4,05</t>
  </si>
  <si>
    <t>342261213RS1</t>
  </si>
  <si>
    <t>Příčka sádrokarton. ocel.kce, 2x oplášť. tl.150 mm desky standard tl. 12,5 mm, izol. dle TZ</t>
  </si>
  <si>
    <t>1.NP:2,7*(1,66+0,23)</t>
  </si>
  <si>
    <t>2.NP:2,7*(2,2+1,66+2,75+1,6)-0,7*2</t>
  </si>
  <si>
    <t>3.NP:2,6*(2,155+1,66+2,615+2,3)-0,7*2</t>
  </si>
  <si>
    <t>podkroví:2*2,15</t>
  </si>
  <si>
    <t>342262111RS1</t>
  </si>
  <si>
    <t>Příčka sádrokart. dvoj. oc. kce, 2x opl. tl.155 mm desky standard tl.12,5 mm, izol minerál tl. 2x6 cm</t>
  </si>
  <si>
    <t>3.NP:2,6*(5+1,06)-0,8*2,1</t>
  </si>
  <si>
    <t>342262111RS3</t>
  </si>
  <si>
    <t>Příčka sádrokart. dvoj. oc. kce, 2x opl. tl.155 mm desky standard impr.tl.12,5 mm, minerál tl.2x6 cm</t>
  </si>
  <si>
    <t>2.NP:2,7*(1,055+1,7)</t>
  </si>
  <si>
    <t>3.NP:2,6*(1,055+1,66)-0,8*2,1</t>
  </si>
  <si>
    <t>342262111RS4</t>
  </si>
  <si>
    <t>Příčka sádrokart. dvoj. oc. kce, 2x opl. tl.175 mm desky .tl. 12,5 mm, minerál tl. 2x6 cm</t>
  </si>
  <si>
    <t>3.NP:2,5*4,1</t>
  </si>
  <si>
    <t>342262112RS1</t>
  </si>
  <si>
    <t>Příčka sádrokart. dvoj. oc. kce, 2x opl. tl.205 mm desky standard tl.12,5 mm, izol. minerál tl.2x6 cm</t>
  </si>
  <si>
    <t>3.NP:2,6*(4,1+0,5)</t>
  </si>
  <si>
    <t>342262113RS1</t>
  </si>
  <si>
    <t>Příčka sádrokart. dvoj. oc. kce, 2x opl. tl.250 mm desky standard tl.12,5 mm, izol. minerál tl.2x8 cm</t>
  </si>
  <si>
    <t>podkroví:2,3*2,1</t>
  </si>
  <si>
    <t>342262113RS3</t>
  </si>
  <si>
    <t>Příčka sádrokart. dvoj. oc. kce, 2x opl. tl.255 mm desky stand. impreg. tl.12,5 mm, minerál tl.2x8 cm</t>
  </si>
  <si>
    <t>podkroví:2,3*1,8</t>
  </si>
  <si>
    <t>342263990RV1</t>
  </si>
  <si>
    <t>Příplatek k příčce sádrokart. za desku tl. 12,5 mm GKBi na jedné straně příčky</t>
  </si>
  <si>
    <t>1.NP:2,7*(1,06+1,66+0,23)</t>
  </si>
  <si>
    <t>2.NP:2,7*(2,35+2+2,33+1,6)-0,7*2*2</t>
  </si>
  <si>
    <t>3.NP:2,6*(2,35+2+2,465+2,15)-0,7*2*2</t>
  </si>
  <si>
    <t>podkroví:2,3*1,8+1,8*1,87+1,8*1,55</t>
  </si>
  <si>
    <t>342264051RT1</t>
  </si>
  <si>
    <t>Podhled sádrokartonový na zavěšenou ocel. konstr. desky standard tl. 12,5 mm, bez izolace</t>
  </si>
  <si>
    <t>0.01:1,8</t>
  </si>
  <si>
    <t>0 B2.4:4,05*3</t>
  </si>
  <si>
    <t>342264051RT3</t>
  </si>
  <si>
    <t>Podhled sádrokartonový na zavěšenou ocel. konstr. desky standard impreg. tl. 12,5 mm, bez izolace</t>
  </si>
  <si>
    <t>0 B2.3:4,5</t>
  </si>
  <si>
    <t>0 B2.9:4,7</t>
  </si>
  <si>
    <t>342265112RT2</t>
  </si>
  <si>
    <t>Úprava podkroví sádrokarton. na ocel. rošt, svislá desky protipožární tl. 12,5 mm, izol. tl. 18 cm</t>
  </si>
  <si>
    <t>SF 05:2*1,7/2*4</t>
  </si>
  <si>
    <t>342265132RT1</t>
  </si>
  <si>
    <t>Úprava podkroví sádrokarton. na ocel. rošt vodor. desky standard tl. 12,5 mm, izol. Isover tl. 10 cm</t>
  </si>
  <si>
    <t>1.NP:14,4+74,5-4,1-1,7</t>
  </si>
  <si>
    <t>2.NP:47,2-3,9</t>
  </si>
  <si>
    <t>42-1,2-3,9</t>
  </si>
  <si>
    <t>342265132RT2</t>
  </si>
  <si>
    <t>Úprava podkroví sádrokarton. na ocel. rošt vodor. desky protipožární tl. 12,5 mm, Isover tl. 10 cm</t>
  </si>
  <si>
    <t>P 06:67,5</t>
  </si>
  <si>
    <t>342265132RT3</t>
  </si>
  <si>
    <t>Úprava podkroví sádrokarton. na ocel. rošt vodor. desky standard impreg. tl.12,5 mm, Isover tl.10 cm</t>
  </si>
  <si>
    <t>1.NP:4,1+1,7</t>
  </si>
  <si>
    <t>2.NP:3,9</t>
  </si>
  <si>
    <t>1,2+3,9</t>
  </si>
  <si>
    <t>342265132RV2</t>
  </si>
  <si>
    <t>Úprava podkroví sádrokarton. na ocel. rošt vodor. desky protipožární tl. 12,5 mm, min.iz.r tl. 26 cm</t>
  </si>
  <si>
    <t>P07:33,9</t>
  </si>
  <si>
    <t>SCH 04:1,65*2,5</t>
  </si>
  <si>
    <t>342265132RV4</t>
  </si>
  <si>
    <t>Úprava podkroví sádrokarton. na ocel. rošt vodor. desky požár.  tl. 12,5 mm, min. izol. tl. 28 cm</t>
  </si>
  <si>
    <t>Sch  01.A:6,2*2*12,7*2-4*6,2-2*2,5-6,6*4+3,5*(1,85*2+3,15*2)</t>
  </si>
  <si>
    <t>342941112R00</t>
  </si>
  <si>
    <t xml:space="preserve">Připojení příček ke stáv.konst.nastřelenou kotvou </t>
  </si>
  <si>
    <t>1.PP:2,7*10</t>
  </si>
  <si>
    <t>342941115R00</t>
  </si>
  <si>
    <t xml:space="preserve">Připojení příček kotvou vloženou při zdění </t>
  </si>
  <si>
    <t>2,7*8</t>
  </si>
  <si>
    <t>346244381R00</t>
  </si>
  <si>
    <t xml:space="preserve">Plentování ocelových nosníků výšky do 20 cm </t>
  </si>
  <si>
    <t>1.PP - překlady:0,9*0,1+1,15*0,1+1,5*0,1*2+2*0,16+1,8*0,1*2*2+1,5*0,1*2</t>
  </si>
  <si>
    <t>1,1*0,1*2+1,4*0,1*2+1,1*0,1*2+1,25*0,1*2+1,3*0,1*2+2,55*0,12*2</t>
  </si>
  <si>
    <t>1.NP:1,4*0,1*2*2+1,9*0,12*2+1,25*0,12*2*2+1,2*0,1*2</t>
  </si>
  <si>
    <t>2.NP:1,3*0,1*2*2+1,4*0,12*2+1,2*0,1*2+1,9*0,12*2+1,25*0,12*2+1,2*0,1*2</t>
  </si>
  <si>
    <t>3.NP:1,4*0,12*2+1,2*0,1*2+1,9*0,12*2+1,25*0,12*2+1,2*0,1*2</t>
  </si>
  <si>
    <t>podkr.:0,1*0,85*2</t>
  </si>
  <si>
    <t>346275115R00</t>
  </si>
  <si>
    <t xml:space="preserve">Přizdívky z desek pŕobetonových tl. 150 mm </t>
  </si>
  <si>
    <t>3.NP:0,5*2,7</t>
  </si>
  <si>
    <t>podkroví:1,8*1,8*2*2</t>
  </si>
  <si>
    <t>347016131R00</t>
  </si>
  <si>
    <t xml:space="preserve">Předstěna SDK, ocel. kce CW, 1x RB 12,5mm </t>
  </si>
  <si>
    <t>1.NP - 3.4:2,6*0,9</t>
  </si>
  <si>
    <t>2.NP:2,6*(0,9+0,3)+0,5*2,6</t>
  </si>
  <si>
    <t>3.NP:1,85*(0,75+0,915+2,165)+0,5*2,6</t>
  </si>
  <si>
    <t>347016133R00</t>
  </si>
  <si>
    <t xml:space="preserve">Předstěna SDK ocel.kce CW, 1x RBI 12,5mm </t>
  </si>
  <si>
    <t>přístavba  0B1.2:1*1,2</t>
  </si>
  <si>
    <t>1.NP - 1B 3.3, 1B 3.10:2,6*(0,3+1,1+2,26+0,25+0,8)+1*1,2+0,97*1,2</t>
  </si>
  <si>
    <t>2.NP:1,2*(0,965+0,9+1,6)</t>
  </si>
  <si>
    <t>3.NP:2,6*(1+0,535)+1,5*0,54+1*2,2+1,2*(0,985+0,9)</t>
  </si>
  <si>
    <t>713582115R00</t>
  </si>
  <si>
    <t xml:space="preserve">Revizní dvířka do SDK podhledů ,500x500 mm </t>
  </si>
  <si>
    <t>OS.6:8</t>
  </si>
  <si>
    <t>4</t>
  </si>
  <si>
    <t>Vodorovné konstrukce</t>
  </si>
  <si>
    <t>4 Vodorovné konstrukce</t>
  </si>
  <si>
    <t>413232211R00</t>
  </si>
  <si>
    <t xml:space="preserve">Zazdívka zhlaví válcovaných nosníků výšky do 15cm </t>
  </si>
  <si>
    <t>1.PP - strop. nosník:3</t>
  </si>
  <si>
    <t>2.NP- strop. nosníky:8</t>
  </si>
  <si>
    <t>413941121RT2</t>
  </si>
  <si>
    <t>Osazení válcovaných nosníků ve stropech do č. 12 včetně dodávky profilu IPE č. 10</t>
  </si>
  <si>
    <t>1.PP OK0.15:2,3*3*8,1*0,001</t>
  </si>
  <si>
    <t>413941123RT4</t>
  </si>
  <si>
    <t>Osazení válcovaných nosníků ve stropech č. 14 - 22 včetně dodávky profilu IPE a UPE č. 18</t>
  </si>
  <si>
    <t>2.NP - OK 2.9-12:(4,25+4,4)*18,8*0,001</t>
  </si>
  <si>
    <t>(3,9+4,4)*19,7*0,001</t>
  </si>
  <si>
    <t>423321113R00</t>
  </si>
  <si>
    <t xml:space="preserve">Zabetonování dutin a otvorů </t>
  </si>
  <si>
    <t>komín.průduch:0,2*0,2*3,14*17</t>
  </si>
  <si>
    <t>411120030RA0</t>
  </si>
  <si>
    <t>Strop montovaný z panelů, tl. 15 cm vč. dobetonávek</t>
  </si>
  <si>
    <t>5,2*2,45</t>
  </si>
  <si>
    <t>411120030RAA</t>
  </si>
  <si>
    <t>Strop montovaný z panelů tl. 16,5 cm vč. dobetonávek</t>
  </si>
  <si>
    <t>Přístavba:3,55*1,2+12,4*5,25</t>
  </si>
  <si>
    <t>417320035RAA</t>
  </si>
  <si>
    <t>Ztužující věnec ŽB beton C 20/25 bednění, výztuž 90 kg/m3</t>
  </si>
  <si>
    <t>2,3*2+5,7+13,6+4,7+12,4</t>
  </si>
  <si>
    <t>430000000RA0</t>
  </si>
  <si>
    <t xml:space="preserve">Stupeň betonový 30 x 15 cm, včetně bednění </t>
  </si>
  <si>
    <t>"suterén":3*0,85+2*1,1</t>
  </si>
  <si>
    <t>430320100RAA</t>
  </si>
  <si>
    <t>Schodiště ze železobetonu přímočaré</t>
  </si>
  <si>
    <t>m DVČ</t>
  </si>
  <si>
    <t>do podkroví:2,6+2,4+2,685</t>
  </si>
  <si>
    <t>6</t>
  </si>
  <si>
    <t>Úpravy povrchu, podlahy</t>
  </si>
  <si>
    <t>6 Úpravy povrchu, podlahy</t>
  </si>
  <si>
    <t>610991111R00</t>
  </si>
  <si>
    <t xml:space="preserve">Zakrývání výplní vnitřních otvorů </t>
  </si>
  <si>
    <t>611421133R00</t>
  </si>
  <si>
    <t xml:space="preserve">Omítka vnitřní stropů rovných, MVC, štuková </t>
  </si>
  <si>
    <t>1.PP:8+2,7+1,3+4,9+13,9</t>
  </si>
  <si>
    <t>58,9</t>
  </si>
  <si>
    <t>78-4,5-4,7</t>
  </si>
  <si>
    <t>1.NP:5,7+5,3</t>
  </si>
  <si>
    <t>2.NP:4,8+5,3</t>
  </si>
  <si>
    <t>3.NP:4,6+1,4+1,6</t>
  </si>
  <si>
    <t>podkr:6,5</t>
  </si>
  <si>
    <t>611481113R00</t>
  </si>
  <si>
    <t xml:space="preserve">Potažení stropů sklotextilní výztužnou síťkou </t>
  </si>
  <si>
    <t>1.PP - překlady:0,2*1+0,65*0,54+0,2*1,2+1,25*1+1,5*3+1,2+0,8</t>
  </si>
  <si>
    <t>0,85*0,8+0,9*0,8+1*0,7+0,9*0,8*2+2,3*1</t>
  </si>
  <si>
    <t>1.NP:1,1*1*2+0,95*1+2,3*1+1,6*0,7+1,1*0,8+0,9*0,5</t>
  </si>
  <si>
    <t>2.NP:1,1*1*2+1*1+2,15*1+1,6*0,3+1*0,8*2+0,9*0,5</t>
  </si>
  <si>
    <t>3.NP:0,9*0,8+1,9*0,8+1,25*0,8+1*0,8</t>
  </si>
  <si>
    <t>podkr.:0,85*0,5</t>
  </si>
  <si>
    <t>612421615R00</t>
  </si>
  <si>
    <t xml:space="preserve">Omítka vnitřní zdiva, MVC, hrubá zatřená </t>
  </si>
  <si>
    <t>pod obklady - 1.PP - B2:2,35*(2,63*2+1,69*2+2,15*2+2,6*2)-0,7*2*2+0,35*(0,7+2*2)</t>
  </si>
  <si>
    <t>B1:2,35*(2,45*2+1,6*2+1,625*2+1*2)-0,7*2*2</t>
  </si>
  <si>
    <t>1.NP:2,4*(2,33+2,26+1,66+0,97)</t>
  </si>
  <si>
    <t>2.NP:2,4*0,9+2,4*(1,225+2,33)-0,7*2</t>
  </si>
  <si>
    <t>3.NP:2,4*(0,9+0,66+1,2+1,5)-0,7*2</t>
  </si>
  <si>
    <t>612421637R00</t>
  </si>
  <si>
    <t xml:space="preserve">Omítka vnitřní zdiva, MVC, štuková </t>
  </si>
  <si>
    <t>1.PP - B2:2,5*(1,77*2+3,77*2+2*2+2,63*2+4,05*2+4,94*2+4,22*2+1,2*2)</t>
  </si>
  <si>
    <t>2,5*(2,54*2+3,83*2+2,725*2+3,82*2+2,945*2+3,35*2)-0,9*2-0,7*2*6-0,8*2*5</t>
  </si>
  <si>
    <t>spol. prostory:2,5*(1,265*2+1,1*2+1,65*2+4,05*2+1,4+1,28+0,98)+2,2*(2,3*2+5,09*2+3,2*2)</t>
  </si>
  <si>
    <t>2,5*(1,77*2+2,74*2+1,36+2+2,34*2+3,24*2)-0,74*2,1*2-0,8*2*4-0,7*2*3</t>
  </si>
  <si>
    <t>-1,17*2,35+0,54*(0,74+2,1*2)</t>
  </si>
  <si>
    <t>B1:2,6*(1,8*2+1,4*2+4,775*2+4,73*2+2,65*4+1,6*2+3*2+3,05*2+4,7*2)</t>
  </si>
  <si>
    <t>-2*2,1*3-1,5*0,55*2-0,7*2*2-0,8*2*8</t>
  </si>
  <si>
    <t>0,15*(1,5*2+0,55*4+2*3+2,1*6)</t>
  </si>
  <si>
    <t>1.NP - sch.:2,87*(2,46*2+3,95*2)-0,9*2</t>
  </si>
  <si>
    <t>B1:2,6*(5,04*2+3,99*2+1,96+1,25*2+1,66+4,87*2+3,91+2,15+2,165*2+8,09)</t>
  </si>
  <si>
    <t>2,6*(0,17+3,75+3,46+3,3+2,89+2,98)-0,8*2*3-1,565*2,3*2-1*2,3-0,7*2</t>
  </si>
  <si>
    <t>0,33*(1,565+2,3*2)+0,23*(1+2,3*2)</t>
  </si>
  <si>
    <t>2.NP - sch.:2,88*(2,48*2+3,95*2)-0,9*2</t>
  </si>
  <si>
    <t>B4:2,6*(2,395+1,67+1,24*2+4,43*2+3,91+4,05+2,165*2+2,91*2)</t>
  </si>
  <si>
    <t>-0,9*2-1,565*2,3*2-0,8*2-1*2,3+0,2*(1+2,3*2)+0,33*(1,565+2,3*2)</t>
  </si>
  <si>
    <t>B5:2,6*(1,5*2+2,59*2+1,29*2+0,92+3,4+2,41+0,33+0,16+5+3,995)-0,7*2</t>
  </si>
  <si>
    <t>-0,8*2-1*2,3+0,2*(1+2,3*2)</t>
  </si>
  <si>
    <t>3.NP - sch:2,5*(3,95*2+2,46*2)-0,9*2</t>
  </si>
  <si>
    <t>B6:2,6*(1,93+1,25*2+1,75+0,24+1,425+4,6+3,7+3,35+2,165+2,74+2,225)</t>
  </si>
  <si>
    <t>1*3,5-0,9*2-0,8*2-1,565*2,3-1*2,3+0,33*(1,565+2,3*2)+0,23*(1+2,3*2)</t>
  </si>
  <si>
    <t>B7:2,6*(1,45*2+2,6+0,13+1,8+0,35+0,16+5,2+1,07*2+2,75*2+1,78+3,87)</t>
  </si>
  <si>
    <t>-0,8*2*2-0,7*2-1*2,3+0,2*(1+2,3*2)</t>
  </si>
  <si>
    <t>podkr. - B8:2,3*(1,09*2+0,36*2+1,015*2+0,32)+1,8*4,15*2</t>
  </si>
  <si>
    <t>622322332RT1</t>
  </si>
  <si>
    <t>Zatepl. systém, fasáda, EPS F šedý tl. 100 mm vč.omítkového souvrství, světlý odstí</t>
  </si>
  <si>
    <t>SF 02.B - jihovýchod:1,55*7,75-0,4*0,6*3</t>
  </si>
  <si>
    <t>severovýchod:6,65*2-0,9*1,4*3</t>
  </si>
  <si>
    <t>622322334RT1</t>
  </si>
  <si>
    <t>Zatepl. systém, fasáda, EPS F šedý tl. 140 mm vč.omítkového souvrství, světlý odstín</t>
  </si>
  <si>
    <t>SF 02.A - jihovýchod:9,4*6,42+9,4*6,8/2-1,06*1,62*4-1,04*1,6*2-0,5*1</t>
  </si>
  <si>
    <t>severozápad:6,42*11,08+9,4*6,8/2+1,75*2,04-1,06*1,76*4-1,06*1,6*2-0,5*1</t>
  </si>
  <si>
    <t>severovýchod:13,38*6,5-1,06*1,62*5</t>
  </si>
  <si>
    <t>jihozápad:(6+1,15)*6,42-1,06*1,62*2+6,24*8,7-0,7*1,5*2-0,7*1*2</t>
  </si>
  <si>
    <t>622322336RT1</t>
  </si>
  <si>
    <t>Zatepl. systém, fasáda, EPS F šedý tl. 180 mm vč.omítkového souvrství, světlý odstí</t>
  </si>
  <si>
    <t>SF 03.A:13,6*1,9+5,6*2,7+12,6*2,6-1,5*0,5*2-2,1*2*3-0,9*2,25</t>
  </si>
  <si>
    <t>622322336RT4</t>
  </si>
  <si>
    <t>Zatepl. systém, fasáda, EPS F šedý tl. 180 mm armovací stěrka se síťovinou + finální soklová om</t>
  </si>
  <si>
    <t>SF 03.B:0,4*12,6</t>
  </si>
  <si>
    <t>622322512R00</t>
  </si>
  <si>
    <t xml:space="preserve">Izolace suterénu XPS tl. 100 mm, bez PÚ </t>
  </si>
  <si>
    <t>SF 01.B:2,1*(5,95+1,55+0,4)+2,4*(2,6+5,7+0,5)+1,6*13,44+1*5,6</t>
  </si>
  <si>
    <t>0,4*(13,2+7,8+10,15+4,15+2,3)</t>
  </si>
  <si>
    <t>622322522RT1</t>
  </si>
  <si>
    <t>Zateplovací systém, sokl, XPS P tl. 100 mm armovací stěrka se síťovinou + finální soklová omí</t>
  </si>
  <si>
    <t>(SF 01.A):0,9*9,37+1,25*(5,95+1,55+0,4)+3*(13,2+7,8)-1,5*2,15*3-1,2*1,5*2</t>
  </si>
  <si>
    <t>+0,3*(2,6+5,7+0,5)</t>
  </si>
  <si>
    <t>622421111R00</t>
  </si>
  <si>
    <t xml:space="preserve">Omítka vnější stěn, jádrová </t>
  </si>
  <si>
    <t>vyrovnání pod (SF 01.A):0,9*9,37+1,25*(5,95+1,55+0,4)+3*(13,2+7,8)+0,3*(2,6+5,7+0,5)</t>
  </si>
  <si>
    <t>-1,5*2,15*3-1,2*1,5*2</t>
  </si>
  <si>
    <t>SF 01.B:2,1*(5,95+1,55+0,4)+2,4*(2,6+5,7+0,5)+1,6*13,6+1*5,6</t>
  </si>
  <si>
    <t>0,4*(13,2+7,8+12,4)</t>
  </si>
  <si>
    <t>622473187RT2</t>
  </si>
  <si>
    <t>Příplatek za okenní lištu (APU) - montáž včetně dodávky lišty</t>
  </si>
  <si>
    <t>2*(0,44+0,44)</t>
  </si>
  <si>
    <t>3*2*(0,65+0,35)</t>
  </si>
  <si>
    <t>2*2*(0,44+0,51)</t>
  </si>
  <si>
    <t>3*2*(0,44+0,66)</t>
  </si>
  <si>
    <t>2*2*(0,35+1,08)</t>
  </si>
  <si>
    <t>2*(0,44+0,88)</t>
  </si>
  <si>
    <t>2*(0,44+1,23)</t>
  </si>
  <si>
    <t>2*2*(0,44+1,58)</t>
  </si>
  <si>
    <t>2*2*(0,73+1)</t>
  </si>
  <si>
    <t>2*2*(0,73+1,54)</t>
  </si>
  <si>
    <t>3*2*(0,98+1,54)</t>
  </si>
  <si>
    <t>18*2*(1,05+1,6)</t>
  </si>
  <si>
    <t>2*2*(1,18+1,5)</t>
  </si>
  <si>
    <t>3*2*(1,7+1,6)</t>
  </si>
  <si>
    <t>2*(1,5+2,05)</t>
  </si>
  <si>
    <t>2*2*(0,94+2,05)</t>
  </si>
  <si>
    <t>2*(1+2,02)</t>
  </si>
  <si>
    <t>2*(1,06+1,96)</t>
  </si>
  <si>
    <t>622321149x</t>
  </si>
  <si>
    <t>Příplatek ke KZS za zhotovení plastických fasádních prvků</t>
  </si>
  <si>
    <t>lem oken:33</t>
  </si>
  <si>
    <t>63</t>
  </si>
  <si>
    <t>Podlahy a podlahové konstrukce</t>
  </si>
  <si>
    <t>63 Podlahy a podlahové konstrukce</t>
  </si>
  <si>
    <t>631312511R00</t>
  </si>
  <si>
    <t xml:space="preserve">Mazanina betonová tl. 5 - 8 cm C 12/15 </t>
  </si>
  <si>
    <t>P 02, 02' - Přístavba:(2,8*6,1+3,55*1,2+5,25*12,4)*0,07</t>
  </si>
  <si>
    <t>pův. objekt:(0,74*4,45+0,75*0,9)*0,07</t>
  </si>
  <si>
    <t>631416221RT3</t>
  </si>
  <si>
    <t>Mazanina samonivelační, tloušťka 5 - 8 cm anhydritová</t>
  </si>
  <si>
    <t>P 02, 02' - Přístavba:0,055*(4+13,9)+0,075*58,9</t>
  </si>
  <si>
    <t>P01 - pův. objekt:(4+1,3+4,9+78)*0,06</t>
  </si>
  <si>
    <t>631591115R00</t>
  </si>
  <si>
    <t xml:space="preserve">Násyp pod podlahy lehký izolační </t>
  </si>
  <si>
    <t>P, 03:(14,4+74,5)*0,115</t>
  </si>
  <si>
    <t>632922912R00</t>
  </si>
  <si>
    <t xml:space="preserve">Kladení dlaždic 40 x 40 cm na terče plastové </t>
  </si>
  <si>
    <t>SCH.02:2,8*6</t>
  </si>
  <si>
    <t>632922991R00</t>
  </si>
  <si>
    <t xml:space="preserve">Kladení dlaždic na terče, čelní - zádržná lišta </t>
  </si>
  <si>
    <t>6+2,6</t>
  </si>
  <si>
    <t>635011001R00</t>
  </si>
  <si>
    <t xml:space="preserve">Podlaha z dílců (např.Rigidur E20), tl. 20 mm </t>
  </si>
  <si>
    <t>P 05:47,2+42+44,4+42,4</t>
  </si>
  <si>
    <t>635012011R00</t>
  </si>
  <si>
    <t>Podlaha z dílců, vč. vyr. podsypu (např.Rigidur E20 + Rigidur 10 mm)</t>
  </si>
  <si>
    <t>P 03:14,4+74,5</t>
  </si>
  <si>
    <t>592451220</t>
  </si>
  <si>
    <t>Dlažba betonová 40x40x6 cm přírodní</t>
  </si>
  <si>
    <t>16,8*1,01</t>
  </si>
  <si>
    <t>64</t>
  </si>
  <si>
    <t>Výplně otvorů</t>
  </si>
  <si>
    <t>64 Výplně otvorů</t>
  </si>
  <si>
    <t>642942111RU2</t>
  </si>
  <si>
    <t>Osazení zárubní dveřních ocelových, pl. do 2,5 m2 včetně dodávky zárubně  60 x 197cm</t>
  </si>
  <si>
    <t>D0.11:1</t>
  </si>
  <si>
    <t>D1.3:1</t>
  </si>
  <si>
    <t>D2.6:1</t>
  </si>
  <si>
    <t>D2.8:1</t>
  </si>
  <si>
    <t>D3.6:1</t>
  </si>
  <si>
    <t>D3.8:1</t>
  </si>
  <si>
    <t>642942111RU3</t>
  </si>
  <si>
    <t>Osazení zárubní dveřních ocelových, pl. do 2,5 m2 včetně dodávky zárubně  70 x 197 cm</t>
  </si>
  <si>
    <t>D0.2:1</t>
  </si>
  <si>
    <t>D0.3:1</t>
  </si>
  <si>
    <t>D0.8:1</t>
  </si>
  <si>
    <t>D0.9:1</t>
  </si>
  <si>
    <t>D0.14:1</t>
  </si>
  <si>
    <t>D0.15:1</t>
  </si>
  <si>
    <t>D1.9:1</t>
  </si>
  <si>
    <t>D2.2:1</t>
  </si>
  <si>
    <t>D2.4:1</t>
  </si>
  <si>
    <t>D2.5:1</t>
  </si>
  <si>
    <t>D2.9:1</t>
  </si>
  <si>
    <t>D3.2:1</t>
  </si>
  <si>
    <t>D3.4:1</t>
  </si>
  <si>
    <t>D3.5:1</t>
  </si>
  <si>
    <t>D3.9:1</t>
  </si>
  <si>
    <t>D4.1:1</t>
  </si>
  <si>
    <t>D4.3:1</t>
  </si>
  <si>
    <t>D0.4:1</t>
  </si>
  <si>
    <t>642942111RU4</t>
  </si>
  <si>
    <t>Osazení zárubní dveřních ocelových, pl. do 2,5 m2 včetně dodávky zárubně  80 x 197 cm</t>
  </si>
  <si>
    <t>D0.5:1</t>
  </si>
  <si>
    <t>D0.16:1</t>
  </si>
  <si>
    <t>D0.17:1</t>
  </si>
  <si>
    <t>D0.18:1</t>
  </si>
  <si>
    <t>D1.4:1</t>
  </si>
  <si>
    <t>D1.5:1</t>
  </si>
  <si>
    <t>D2.3:1</t>
  </si>
  <si>
    <t>D2.10:1</t>
  </si>
  <si>
    <t>D3.3:1</t>
  </si>
  <si>
    <t>D3.10:1</t>
  </si>
  <si>
    <t>D4.2:1</t>
  </si>
  <si>
    <t>D0.6:1</t>
  </si>
  <si>
    <t>D0.7:1</t>
  </si>
  <si>
    <t>D0.19:1</t>
  </si>
  <si>
    <t>D1.6:1</t>
  </si>
  <si>
    <t>D1.7:1</t>
  </si>
  <si>
    <t>D1.8:1</t>
  </si>
  <si>
    <t>D2.11:1</t>
  </si>
  <si>
    <t>D3.11:1</t>
  </si>
  <si>
    <t>642945111R00</t>
  </si>
  <si>
    <t>Osazení zárubní ocel. požár.1křídl., pl. do 2,5 m2 vč. dod. zár.</t>
  </si>
  <si>
    <t>D0.1:1</t>
  </si>
  <si>
    <t>D0.10:1</t>
  </si>
  <si>
    <t>D0.12:1</t>
  </si>
  <si>
    <t>D0.13:1</t>
  </si>
  <si>
    <t>D1.1:1</t>
  </si>
  <si>
    <t>D1.2:1</t>
  </si>
  <si>
    <t>D2.1:1</t>
  </si>
  <si>
    <t>D2.7:1</t>
  </si>
  <si>
    <t>D3.1:1</t>
  </si>
  <si>
    <t>D3.7:1</t>
  </si>
  <si>
    <t>D3.12:1</t>
  </si>
  <si>
    <t>94</t>
  </si>
  <si>
    <t>Lešení a stavební výtahy</t>
  </si>
  <si>
    <t>94 Lešení a stavební výtahy</t>
  </si>
  <si>
    <t>941941042R00</t>
  </si>
  <si>
    <t xml:space="preserve">Montáž lešení leh.řad.s podlahami,š.1,2 m, H 30 m </t>
  </si>
  <si>
    <t>9,7*11,1+9,7*5/2</t>
  </si>
  <si>
    <t>7*11,1+9,7*5/2</t>
  </si>
  <si>
    <t>9,7*15,8+6,6*2,5</t>
  </si>
  <si>
    <t>7,8*15,8+6,3*2,5</t>
  </si>
  <si>
    <t>941941292R00</t>
  </si>
  <si>
    <t xml:space="preserve">Příplatek za každý měsíc použití lešení k pol.1042 </t>
  </si>
  <si>
    <t>542,62*2</t>
  </si>
  <si>
    <t>941941842R00</t>
  </si>
  <si>
    <t xml:space="preserve">Demontáž lešení leh.řad.s podlahami,š.1,2 m,H 30 m </t>
  </si>
  <si>
    <t>941955002R00</t>
  </si>
  <si>
    <t xml:space="preserve">Lešení lehké pomocné, výška podlahy do 1,9 m </t>
  </si>
  <si>
    <t>1.PP:169,3</t>
  </si>
  <si>
    <t>1.NP:99,9</t>
  </si>
  <si>
    <t>2.NP:99,3</t>
  </si>
  <si>
    <t>3.NP:94,4</t>
  </si>
  <si>
    <t>podkr.:67,5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</si>
  <si>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</si>
  <si>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</si>
  <si>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</si>
  <si>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</si>
  <si>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</si>
  <si>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</si>
  <si>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</si>
  <si>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</si>
  <si>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</si>
  <si>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</si>
  <si>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</si>
  <si>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95900101</t>
  </si>
  <si>
    <t xml:space="preserve">D+M vybavení dle PBŘ - hasící přístroje </t>
  </si>
  <si>
    <t>OS.3:3</t>
  </si>
  <si>
    <t>96</t>
  </si>
  <si>
    <t>Bourání konstrukcí</t>
  </si>
  <si>
    <t>96 Bourání konstrukcí</t>
  </si>
  <si>
    <t>763131821U00</t>
  </si>
  <si>
    <t xml:space="preserve">Dmtž SDK podhled 2vrst kce 1xdeska </t>
  </si>
  <si>
    <t>přístavba:1,1+6,2+14,3+15+15,3</t>
  </si>
  <si>
    <t>919735112R00</t>
  </si>
  <si>
    <t xml:space="preserve">Řezání stávajícího živičného krytu tl. 5 - 10 cm </t>
  </si>
  <si>
    <t>961044111R00</t>
  </si>
  <si>
    <t xml:space="preserve">Bourání základů z betonu prostého </t>
  </si>
  <si>
    <t>přístavba:0,8*1*12,975+0,6*1*(4,35+12,45)+0,6*0,4*(6,06*2+1,85*2)</t>
  </si>
  <si>
    <t>962031132R00</t>
  </si>
  <si>
    <t xml:space="preserve">Bourání příček cihelných tl. 10 cm </t>
  </si>
  <si>
    <t>1.PP:</t>
  </si>
  <si>
    <t>2,3*(1,85+1,58+0,98+3,6+1,65)-0,6*2-0,6*2,5</t>
  </si>
  <si>
    <t>1.NP:</t>
  </si>
  <si>
    <t>(3,83+1,66)*2,7-0,6*2</t>
  </si>
  <si>
    <t>4*2,7-0,6*2</t>
  </si>
  <si>
    <t>2.NP:</t>
  </si>
  <si>
    <t>(3,83+1,86)*2,77-0,6*2</t>
  </si>
  <si>
    <t>3,99*2,77-0,6*2+3,61*2,8-0,8*2,4</t>
  </si>
  <si>
    <t>3.NP:</t>
  </si>
  <si>
    <t>2,7*(3,7+4,85)-0,85*2</t>
  </si>
  <si>
    <t>2,7*(4,03*2+1,68+3,075)-0,6*2*2-0,8*2</t>
  </si>
  <si>
    <t>962031133R00</t>
  </si>
  <si>
    <t xml:space="preserve">Bourání příček cihelných tl. 15 cm </t>
  </si>
  <si>
    <t>1.PP:(4,36*2+4,25)*2,6-0,8*2*3-1,99*2</t>
  </si>
  <si>
    <t>1.NP:1*2,77-0,8*2</t>
  </si>
  <si>
    <t>1*2,77-2*0,8</t>
  </si>
  <si>
    <t>(1+3,1)*2,7-2*0,8</t>
  </si>
  <si>
    <t>962032231R00</t>
  </si>
  <si>
    <t xml:space="preserve">Bourání zdiva z cihel pálených na MVC </t>
  </si>
  <si>
    <t>přístavba a suterén:3*0,5*(12,975+4,35+12,45)-0,5*(1,77*1,6*3+0,8*2 )</t>
  </si>
  <si>
    <t>2,25*(0,54*6,06+0,58*1,85+0,42*6,06+0,51*1,85)-0,51*0,8*2</t>
  </si>
  <si>
    <t>1.NP - 3.NP:0,33*3,2*2,3*3</t>
  </si>
  <si>
    <t>3.NP:2,7*0,21*(2,3+0,7)-0,41*1*0,21</t>
  </si>
  <si>
    <t>962032314R00</t>
  </si>
  <si>
    <t xml:space="preserve">Bourání pilířů cihelných </t>
  </si>
  <si>
    <t>3.NP:0,3*0,3*2,7</t>
  </si>
  <si>
    <t>962042321R00</t>
  </si>
  <si>
    <t xml:space="preserve">Bourání zdiva nadzákladového z betonu </t>
  </si>
  <si>
    <t>opěrná zídka - pro rozš. přístavby:0,8*0,2*(11,13+7,1)</t>
  </si>
  <si>
    <t>963042819R00</t>
  </si>
  <si>
    <t xml:space="preserve">Bourání schodišťových stupňů betonových </t>
  </si>
  <si>
    <t>1.PP:4*0,74</t>
  </si>
  <si>
    <t>965042141R00</t>
  </si>
  <si>
    <t xml:space="preserve">Bourání mazanin betonových tl. 10 cm, nad 4 m2 </t>
  </si>
  <si>
    <t>Přízemí:(9,8+1,2)*0,1</t>
  </si>
  <si>
    <t>(4,8+25,5+9,3+4+21)*0,1</t>
  </si>
  <si>
    <t>17*0,05</t>
  </si>
  <si>
    <t>přístavba:(1,1+6,2+7,2+2,2+14,3+15+15,3)*0,1</t>
  </si>
  <si>
    <t>965081713R00</t>
  </si>
  <si>
    <t xml:space="preserve">Bourání dlažeb keramických tl.10 mm, nad 1 m2 </t>
  </si>
  <si>
    <t>Přízemí:3+1,1+2,97+7,2+2,2+14,3+15+15,3</t>
  </si>
  <si>
    <t>965082941R00</t>
  </si>
  <si>
    <t xml:space="preserve">Odstranění násypu tl. nad 20 cm jakékoliv plochy </t>
  </si>
  <si>
    <t>1.NP:(3,5+3,7+9,2+5,8+1,2+4,2+13,8+3,1+1+4,7+14+8,8+18,6)*0,2</t>
  </si>
  <si>
    <t>2.NP:(3,7+9,2+5,8+1,2+4,2+13,8+3,1+1+4,8+14+8,8+18,6)*0,2</t>
  </si>
  <si>
    <t>3.NP:(3,8+9,8+4,6+1+5,5+14,8+3,3+1+4,8+12,4+7,4+17,4)*0,2</t>
  </si>
  <si>
    <t>půda:(4,875*12,435+1,35*4,25+3,06*3,05)*0,2</t>
  </si>
  <si>
    <t>967031132R00</t>
  </si>
  <si>
    <t xml:space="preserve">Přisekání rovných ostění cihelných na MVC </t>
  </si>
  <si>
    <t>1.NP - u vstup. dveří:0,48*2,28</t>
  </si>
  <si>
    <t>2.NP - u vstup. dveří:0,15*2</t>
  </si>
  <si>
    <t>968061112R00</t>
  </si>
  <si>
    <t xml:space="preserve">Vyvěšení dřevěných okenních křídel pl. do 1,5 m2 </t>
  </si>
  <si>
    <t>1.PP:5</t>
  </si>
  <si>
    <t>1.NP:9*3</t>
  </si>
  <si>
    <t>2.NP:9*3</t>
  </si>
  <si>
    <t>3.NP:10*3</t>
  </si>
  <si>
    <t>968061125R00</t>
  </si>
  <si>
    <t xml:space="preserve">Vyvěšení dřevěných dveřních křídel pl. do 2 m2 </t>
  </si>
  <si>
    <t>sut:15</t>
  </si>
  <si>
    <t>1.NP:10</t>
  </si>
  <si>
    <t>2.NP:10</t>
  </si>
  <si>
    <t>3.NP:11</t>
  </si>
  <si>
    <t>968062354R00</t>
  </si>
  <si>
    <t xml:space="preserve">Vybourání dřevěných rámů oken dvojitých pl. 1 m2 </t>
  </si>
  <si>
    <t>1.PP:0,46*0,6+0,65*0,6+0,65*0,35+0,65*1</t>
  </si>
  <si>
    <t>1.NP:0,43*1,6*3</t>
  </si>
  <si>
    <t>2.NP: 0,43*1,6*3</t>
  </si>
  <si>
    <t>3.NP:0,75*1,06*2+0,45*0,47</t>
  </si>
  <si>
    <t>968062355R00</t>
  </si>
  <si>
    <t xml:space="preserve">Vybourání dřevěných rámů oken dvojitých pl. 2 m2 </t>
  </si>
  <si>
    <t>1.PP:1,2*1,5*2</t>
  </si>
  <si>
    <t>1.NP:0,73*1,55+1,06*1,62*6</t>
  </si>
  <si>
    <t>2.NP:0,73*1,55+1,06*1,62*6</t>
  </si>
  <si>
    <t>3.NP:1,04*1,6*2+0,98*1,45*3+1,06*1,6*2</t>
  </si>
  <si>
    <t>968062356R00</t>
  </si>
  <si>
    <t xml:space="preserve">Vybourání dřevěných rámů oken dvojitých pl. 4 m2 </t>
  </si>
  <si>
    <t>1.PP:1,5*2,15</t>
  </si>
  <si>
    <t>968062455R00</t>
  </si>
  <si>
    <t xml:space="preserve">Vybourání dřevěných dveřních zárubní pl. do 2 m2 </t>
  </si>
  <si>
    <t>1.NP:0,96*1,96+0,6*2*4+0,8*2*4+0,9*2*2</t>
  </si>
  <si>
    <t>2.NP:0,6*2*4+0,8*2*5*0,8*2</t>
  </si>
  <si>
    <t>3.NP:0,6*2*4+0,8*2*6</t>
  </si>
  <si>
    <t>968072455R00</t>
  </si>
  <si>
    <t xml:space="preserve">Vybourání kovových dveřních zárubní pl. do 2 m2 </t>
  </si>
  <si>
    <t>suterén:10*0,8*2+0,6*2*2+1*2,03+2*0,94*2,05</t>
  </si>
  <si>
    <t>97</t>
  </si>
  <si>
    <t>Prorážení otvorů</t>
  </si>
  <si>
    <t>97 Prorážení otvorů</t>
  </si>
  <si>
    <t>971033261R00</t>
  </si>
  <si>
    <t xml:space="preserve">Vybourání otv. zeď cihel. 0,0225 m2, tl. 60cm, MVC </t>
  </si>
  <si>
    <t>1.PP - odvětrání koupelny, komory 150x150 mm":2</t>
  </si>
  <si>
    <t>971033461R00</t>
  </si>
  <si>
    <t xml:space="preserve">Vybourání otv. zeď cihel. pl.0,25 m2, tl.60cm, MVC </t>
  </si>
  <si>
    <t>1.NP - u vstup. dveří:1</t>
  </si>
  <si>
    <t>971033531R00</t>
  </si>
  <si>
    <t xml:space="preserve">Vybourání otv. zeď cihel. pl.1 m2, tl.15 cm, MVC </t>
  </si>
  <si>
    <t>2.NP - přesun dv.:0,285*2</t>
  </si>
  <si>
    <t>971033541R00</t>
  </si>
  <si>
    <t xml:space="preserve">Vybourání otv. zeď cihel. pl.1 m2, tl.30 cm, MVC </t>
  </si>
  <si>
    <t>1.PP - nika u schodiště":0,6*1*0,3</t>
  </si>
  <si>
    <t>1.NP - pro rozvaděč:0,65*0,65*0,3</t>
  </si>
  <si>
    <t>971033561R00</t>
  </si>
  <si>
    <t xml:space="preserve">Vybourání otv. zeď cihel. pl.1 m2, tl.60 cm, MVC </t>
  </si>
  <si>
    <t>1.PP - ubourání parapetu 1.11":1,5*0,7*0,54</t>
  </si>
  <si>
    <t>rozšíření otv. - okna:0,56*2*0,54+0,51*2*0,54</t>
  </si>
  <si>
    <t>0,45*1,5*0,54+0,53*0,6</t>
  </si>
  <si>
    <t>dveře:0,15*2*2</t>
  </si>
  <si>
    <t>1.NP - okno:0,45*1,62*0,48</t>
  </si>
  <si>
    <t>2.NP - okno:0,45*1,62*0,48</t>
  </si>
  <si>
    <t>971033621R00</t>
  </si>
  <si>
    <t xml:space="preserve">Vybourání otv. zeď cihel. pl.4 m2, tl.10 cm, MVC </t>
  </si>
  <si>
    <t>1.PP:1*2,2+0,97*2,2+1,2*2,2-0,8*2*2-0,6*2</t>
  </si>
  <si>
    <t>1.NP:0,9*2,7*2+1,48*2,7-0,6*2*2-0,8*2</t>
  </si>
  <si>
    <t>3.NP - sch.:2,7*1,2-0,8*2</t>
  </si>
  <si>
    <t>971033641R00</t>
  </si>
  <si>
    <t xml:space="preserve">Vybourání otv. zeď cihel. pl.4 m2, tl.30 cm, MVC </t>
  </si>
  <si>
    <t>2.NP - dveře:1*2,3*0,3</t>
  </si>
  <si>
    <t>3.NP - dveře:1*2,3*0,3+0,95*2,02*0,3</t>
  </si>
  <si>
    <t>971033651R00</t>
  </si>
  <si>
    <t xml:space="preserve">Vybourání otv. zeď cihel. pl.4 m2, tl.60 cm, MVC </t>
  </si>
  <si>
    <t>1.PP - dveře vnitřní:0,74*2,1*0,54+0,83*2,15*0,415</t>
  </si>
  <si>
    <t>0,9*2,15*0,46*2+1,1*2*0,69</t>
  </si>
  <si>
    <t>přízemí:0,9*2,4*0,5</t>
  </si>
  <si>
    <t>1.NP - dveře:0,9*2,02*0,5</t>
  </si>
  <si>
    <t>2.NP - okno:1,065*1,62*0,48</t>
  </si>
  <si>
    <t>dveře:0,95*2,02*0,46</t>
  </si>
  <si>
    <t>971042461R00</t>
  </si>
  <si>
    <t xml:space="preserve">Vybourání otvorů zdi betonové pl. 0,25 m2, tl.60cm </t>
  </si>
  <si>
    <t>V ZÁKL.:4</t>
  </si>
  <si>
    <t>973031325R00</t>
  </si>
  <si>
    <t xml:space="preserve">Vysekání kapes zeď cihel. MVC, pl. 0,1m2, hl. 30cm </t>
  </si>
  <si>
    <t>1.PP - osaz strop. nosníku:3</t>
  </si>
  <si>
    <t>1.NP - překlad:2</t>
  </si>
  <si>
    <t>2.NP - stropní nosníky:8</t>
  </si>
  <si>
    <t>974031664R00</t>
  </si>
  <si>
    <t xml:space="preserve">Vysekání rýh zeď cihelná vtah. nosníků 15 x 15 cm </t>
  </si>
  <si>
    <t>1PP. - pro OK 0.14:2,3*4</t>
  </si>
  <si>
    <t>OK 1.7:2,3*2</t>
  </si>
  <si>
    <t>OK 2.8:2,15*2</t>
  </si>
  <si>
    <t>974031666R00</t>
  </si>
  <si>
    <t xml:space="preserve">Vysekání rýh zeď cihelná vtah. nosníků 15 x 25 cm </t>
  </si>
  <si>
    <t>1PP. - překlady:0,9+1,15+1,5*2+2*2+1,8*2*2+1,5*2+1,1*2+1,4*2</t>
  </si>
  <si>
    <t>1NP. - překlady:1,2*2</t>
  </si>
  <si>
    <t>2.NP - překlady:1,2</t>
  </si>
  <si>
    <t>3.NP:1,2</t>
  </si>
  <si>
    <t>Podkroví:0,85*2</t>
  </si>
  <si>
    <t>974031668R00</t>
  </si>
  <si>
    <t xml:space="preserve">Vysekání rýh zeď cihelná vtah. nosníků 15 x 35 cm </t>
  </si>
  <si>
    <t>1.PP - překlady:1,3</t>
  </si>
  <si>
    <t>1.NP - překlady:3,6</t>
  </si>
  <si>
    <t>2.NP - překlady:3,6+1,4</t>
  </si>
  <si>
    <t>3.NP:1,2+3,6+1,4</t>
  </si>
  <si>
    <t>974031669R00</t>
  </si>
  <si>
    <t xml:space="preserve">Vysekání rýh zeď cihelná vtah. nosníků 15 x 45 cm </t>
  </si>
  <si>
    <t>1.PP - překlady:1,1+1,25+2,55</t>
  </si>
  <si>
    <t>1.NP - překlady:1,4*2</t>
  </si>
  <si>
    <t>2.NP - překlady:1,3*2+1,2</t>
  </si>
  <si>
    <t>975043111R00</t>
  </si>
  <si>
    <t xml:space="preserve">Jednořad.podchycení stropů do 3,5 m,do 750 kg/m </t>
  </si>
  <si>
    <t>1.PP :2,5*3</t>
  </si>
  <si>
    <t>1., 2., 3.NP - vyb. nosné zdi:4*2*3</t>
  </si>
  <si>
    <t>978011191R00</t>
  </si>
  <si>
    <t xml:space="preserve">Otlučení omítek vnitřních vápenných stropů do 100% </t>
  </si>
  <si>
    <t>1.PP:9,8+1,2+4,8+25,5+9,3+4+21+17</t>
  </si>
  <si>
    <t>978012191R00</t>
  </si>
  <si>
    <t xml:space="preserve">Otlučení omítek vnitřních rákosov.stropů do 100 % </t>
  </si>
  <si>
    <t>1.NP:3,5+3,7+9,2+5,8+1,2+4,2+13,8+3,1+1+4,7+14+8,8+18,6</t>
  </si>
  <si>
    <t>2.NP:3,7+9,2+5,8+1,2+4,2+13,8+3,1+1+4,8+14+8,8+18,6</t>
  </si>
  <si>
    <t>3.NP:3,8+9,8+4,6+1+5,5+14,8+3,3+1+4,8+12,4+7,4+17,4-1*(4,8+3,2+2,8)</t>
  </si>
  <si>
    <t>978013191R00</t>
  </si>
  <si>
    <t xml:space="preserve">Otlučení omítek vnitřních stěn v rozsahu do 100 % </t>
  </si>
  <si>
    <t>1.PP:2,4*(2*2+1,2+1,175+0,5+0,35+1,36*3+1,5+0,32+5,83+3,77+4,7+2,5)</t>
  </si>
  <si>
    <t>2,4*(2,1+1,3+4,15+1,77*2+2,74*2+4,03+2,6+1,5+3,35+2,96+3,82*2)</t>
  </si>
  <si>
    <t>2,4*(6,67*2+4,05*2+5,16*2)</t>
  </si>
  <si>
    <t>1.NP:2,6*(1,26*2+0,9+4,32*2+3,9*2+4,8*2-3,5+5*2+2,6*2+1,33*2+4,05*2+12,1*2)</t>
  </si>
  <si>
    <t>-2,6*(3,5+1,6)</t>
  </si>
  <si>
    <t>2.NP:2,6*(1,26*2+0,9+4,32*2+3,9*2+4,8*2-3,5+5*2+2,6*2+1,33*2+4,05*2+12,1*2)</t>
  </si>
  <si>
    <t>3.NP:2,3*(1,26*2+0,9+4,32*2+3,9*2+4,8*2-3,5+5*2+2,6*2+1,33*2+4,05*2+12,1*2)</t>
  </si>
  <si>
    <t>-2,6*(3,5+1,68)</t>
  </si>
  <si>
    <t>978015291R00</t>
  </si>
  <si>
    <t xml:space="preserve">Otlučení omítek vnějších MVC v složit.1-4 do 100 % </t>
  </si>
  <si>
    <t>plocha fasády:1,1+15+1,5+15+55+32+1,1+11</t>
  </si>
  <si>
    <t>8+50+38+5+10</t>
  </si>
  <si>
    <t>8+84+35</t>
  </si>
  <si>
    <t>opadaná část (40%):-369,7*0,4</t>
  </si>
  <si>
    <t>978059531R00</t>
  </si>
  <si>
    <t xml:space="preserve">Odsekání vnitřních obkladů stěn nad 2 m2 </t>
  </si>
  <si>
    <t>sut.:8+10</t>
  </si>
  <si>
    <t>3,2*0,8</t>
  </si>
  <si>
    <t>"přízemí, 1.a 2.patro" :25</t>
  </si>
  <si>
    <t>978059631R00</t>
  </si>
  <si>
    <t xml:space="preserve">Odsekání vnějších obkladů stěn nad 2 m2 </t>
  </si>
  <si>
    <t>"kabřinec" :9,25*0,85</t>
  </si>
  <si>
    <t>978071621R00</t>
  </si>
  <si>
    <t xml:space="preserve">Odsekání omítky a izol. desek nad 5 cm nad 1 m2 </t>
  </si>
  <si>
    <t>odstranění KZS - 1.PP:7,74*2,3-1,2*1,5*2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</si>
  <si>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</si>
  <si>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</si>
  <si>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</si>
  <si>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</si>
  <si>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</si>
  <si>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</si>
  <si>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</si>
  <si>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</si>
  <si>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</si>
  <si>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</si>
  <si>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Přístavba:2,6*5,7+3,55*1,2+5,25*12,4</t>
  </si>
  <si>
    <t>pův. objekt:0,74*4,45+0,75*0,9+3+1,26*0,98+5+14+25+21+17</t>
  </si>
  <si>
    <t>SCH.03:3,55*1,2+2,1*4,85+10,15*9,3</t>
  </si>
  <si>
    <t>711112001RZ1</t>
  </si>
  <si>
    <t>Izolace proti vlhkosti svis. nátěr ALP, za studena 1x nátěr - včetně dodávky asfaltového laku</t>
  </si>
  <si>
    <t>2,4*(5,95+1,55+0,2)+2,7*(2,6+5,7+0,6)+2,2*13,6+1,4*5,6</t>
  </si>
  <si>
    <t>0,6*12,4+0,4*(7,7+13,3)+2,2*9,4</t>
  </si>
  <si>
    <t>711141559RT2</t>
  </si>
  <si>
    <t>Izolace proti vlhk. vodorovná pásy přitavením 2 vrstvy - materiál ve specifikaci</t>
  </si>
  <si>
    <t>711141559RY2</t>
  </si>
  <si>
    <t>Izolace proti vlhk. vodorovná pásy přitavením 1 vrstva - včetně dod. asf.pásu</t>
  </si>
  <si>
    <t>711142559RT2</t>
  </si>
  <si>
    <t>Izolace proti vlhkosti svislá pásy přitavením 2 vrstvy - materiál ve specifikaci</t>
  </si>
  <si>
    <t>711491172RZ1</t>
  </si>
  <si>
    <t>Izolace tlaková, ochranná textilie, vodorovná včetně dodávky textilie 300g/m2</t>
  </si>
  <si>
    <t>P 02, 02' - ochrana HI - Přístavba:(2,8*6,1+3,55*1,2+5,25*12,4)</t>
  </si>
  <si>
    <t>pův. objekt:(0,74*4,45+0,75*0,9)</t>
  </si>
  <si>
    <t>711491271RZ1</t>
  </si>
  <si>
    <t>Izolace tlaková, podkladní textilie svislá včetně dodávky textilie 300g/m2</t>
  </si>
  <si>
    <t>0,4*(13,2+7,8)+0,6*12,4</t>
  </si>
  <si>
    <t>711823121RT2</t>
  </si>
  <si>
    <t>Montáž nopové fólie svisle včetně dodávky fólie</t>
  </si>
  <si>
    <t>711823129RT2</t>
  </si>
  <si>
    <t>Montáž ukončovací lišty k nopové fólii včetně dodávky lišty</t>
  </si>
  <si>
    <t>7,8+13,2+9,37+5,95+1,55+0,4+2,6+5,7+0,5+13,6+5,6+12,4</t>
  </si>
  <si>
    <t>628522691</t>
  </si>
  <si>
    <t>Pás modifikovaný asfalt, Al vložka atest střední radonové riziko</t>
  </si>
  <si>
    <t>2*174,3828*1,2</t>
  </si>
  <si>
    <t>2*116,79*1,2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</si>
  <si>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</si>
  <si>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</si>
  <si>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</si>
  <si>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</si>
  <si>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</si>
  <si>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711491171RZ1</t>
  </si>
  <si>
    <t>Izolace tlaková, podkladní textilie, vodorovná včetně dodávky textilie 300g/m2</t>
  </si>
  <si>
    <t>SCH.03:3,55*1,2+5,7*12,8+0,3*(13,7+5,4*2+1,2)</t>
  </si>
  <si>
    <t>712300832R00</t>
  </si>
  <si>
    <t xml:space="preserve">Odstranění povlakové krytiny střech do 10° 2vrstvé </t>
  </si>
  <si>
    <t>"střecha nad suterénem" :6,06*2,8</t>
  </si>
  <si>
    <t>"přístavba" :12,975*5,8</t>
  </si>
  <si>
    <t>712370010RAB</t>
  </si>
  <si>
    <t>Povlaková krytina střech do 10°, termoplasty fólie tl. 1,5 mm, vč. lišt</t>
  </si>
  <si>
    <t>712370010RAC</t>
  </si>
  <si>
    <t>Povlaková krytina střech do 10°, termoplasty fólie z TPO/FPO, vč. lišt</t>
  </si>
  <si>
    <t>SCH.02:2,8*6+0,3*(6+2,6)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</si>
  <si>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</si>
  <si>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</si>
  <si>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</si>
  <si>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</si>
  <si>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</si>
  <si>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713101122R00</t>
  </si>
  <si>
    <t xml:space="preserve">Odstr.tep.izol. stropů,volně,minerál tl.100-200 mm </t>
  </si>
  <si>
    <t>"přístavba - podhled (tl. 150 mm)" :1,1+6,2+14,3+15+15,3</t>
  </si>
  <si>
    <t>713121111R00</t>
  </si>
  <si>
    <t xml:space="preserve">Izolace tepelná podlah na sucho, jednovrstvá </t>
  </si>
  <si>
    <t>P 02, 02' - Přístavba:1,6+4+13,9+58,9</t>
  </si>
  <si>
    <t>P01 - pův. objekt:(4+1,3+4,9+78)</t>
  </si>
  <si>
    <t>P 03:88,9</t>
  </si>
  <si>
    <t>713134211RO4</t>
  </si>
  <si>
    <t>Montáž parozábrany na stěny s přelepením spojů vč. dod. parotěsné fólie</t>
  </si>
  <si>
    <t>P 07:33,9</t>
  </si>
  <si>
    <t>713141151R00</t>
  </si>
  <si>
    <t xml:space="preserve">Izolace tepelná střech kladená na sucho 1vrstvá </t>
  </si>
  <si>
    <t>SCH.02:2,8*6*2</t>
  </si>
  <si>
    <t>SCH.03:3,55*1,2+5,7*12,8+5,4*12,5</t>
  </si>
  <si>
    <t>713191100RT9</t>
  </si>
  <si>
    <t>Položení separační fólie včetně dodávky fólie</t>
  </si>
  <si>
    <t>28375705</t>
  </si>
  <si>
    <t>Deska izolační stabilizov. EPS 150  1000 x 500 mm</t>
  </si>
  <si>
    <t>P 02, 02' - Přístavba:0,08*(4+13,9)*1,05+0,16*(1,6+58,9)*1,05</t>
  </si>
  <si>
    <t>P01 - pův. objekt:(4+1,3+4,9+78)*0,16*1,05</t>
  </si>
  <si>
    <t>SCH 03:(3,55*1,2+2,1*4,85+10,15*9,3)*0,16*1,05+0,05*1,1*(2+13,7+5,3)</t>
  </si>
  <si>
    <t>28375972</t>
  </si>
  <si>
    <t>Deska spádová EPS 150</t>
  </si>
  <si>
    <t>SCH.02:2,8*6*0,05*1,05</t>
  </si>
  <si>
    <t>SCH.03:(3,55*1,2+5,4*12,5)*0,12*1,05</t>
  </si>
  <si>
    <t>28376840</t>
  </si>
  <si>
    <t>Deska izolační PIR tl.  60 mm</t>
  </si>
  <si>
    <t>SCH.02:2,8*6*1,05</t>
  </si>
  <si>
    <t>631509071</t>
  </si>
  <si>
    <t>Kročejová iz. pro lehké plovoucí podl. , tl. 20 mm</t>
  </si>
  <si>
    <t>P 03:88,9*1,05</t>
  </si>
  <si>
    <t>P 05:176*1,05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</si>
  <si>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</si>
  <si>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</si>
  <si>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</si>
  <si>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</si>
  <si>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</si>
  <si>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722200010RAA</t>
  </si>
  <si>
    <t>Demontáž potrubí ocelového do DN 50 s vysekáním ze zdi</t>
  </si>
  <si>
    <t>725290020RA0</t>
  </si>
  <si>
    <t xml:space="preserve">Demontáž umyvadla včetně baterie a konzol </t>
  </si>
  <si>
    <t>762</t>
  </si>
  <si>
    <t>Konstrukce tesařské</t>
  </si>
  <si>
    <t>762 Konstrukce tesařské</t>
  </si>
  <si>
    <t>762313112R00</t>
  </si>
  <si>
    <t xml:space="preserve">Montáž svorníků, šroubů délky 300 mm </t>
  </si>
  <si>
    <t>3.NP - zesílení trámu:4*3</t>
  </si>
  <si>
    <t>762332110RT4</t>
  </si>
  <si>
    <t>Montáž vázaných krovů pravidelných do 120 cm2 včetně dodávky řeziva</t>
  </si>
  <si>
    <t>P7 - kleštiny 40/140:2,6*42</t>
  </si>
  <si>
    <t>762332120R00</t>
  </si>
  <si>
    <t xml:space="preserve">Montáž vázaných krovů pravidelných do 224 cm2 </t>
  </si>
  <si>
    <t>sloupky + bačkory 3.NP:2,7*2+1*2</t>
  </si>
  <si>
    <t>762332120RE2</t>
  </si>
  <si>
    <t>Montáž vázaných krovů pravidelných do 224 cm2 včetně dodávky řeziva, hranoly 10/14</t>
  </si>
  <si>
    <t>vikýř:1,615*4+2,5</t>
  </si>
  <si>
    <t>762341811R00</t>
  </si>
  <si>
    <t xml:space="preserve">Demontáž bednění střech rovných z prken hrubých  </t>
  </si>
  <si>
    <t>"přístavba"   :12,975*5,8</t>
  </si>
  <si>
    <t>762341911R00</t>
  </si>
  <si>
    <t xml:space="preserve">Vyřezání otvorů střech, v laťování pl. do 1 m2 </t>
  </si>
  <si>
    <t>pro vikýř:2,5*2</t>
  </si>
  <si>
    <t>stř. okna:0,55*0,8*2+0,8*1,2*7+0,45*0,75</t>
  </si>
  <si>
    <t>762342202RTS</t>
  </si>
  <si>
    <t>Vnější distanční latě 60/80 včetně dodávky řeziva</t>
  </si>
  <si>
    <t>762342204RT4</t>
  </si>
  <si>
    <t>Montáž kontralatí přibitím včetně dodávky řeziva, latě 4/6 cm</t>
  </si>
  <si>
    <t>SCH.01.A:293,76</t>
  </si>
  <si>
    <t>762342206RT4</t>
  </si>
  <si>
    <t>Montáž kontralatí na vruty, s těsnicí páskou včetně dodávky latí 4/6 cm</t>
  </si>
  <si>
    <t>762343101R00</t>
  </si>
  <si>
    <t>Montáž roštu pro tepelnou izolaci vč. dod. latě 40/80mm</t>
  </si>
  <si>
    <t>762395000R00</t>
  </si>
  <si>
    <t xml:space="preserve">Spojovací a ochranné prostředky pro střechy </t>
  </si>
  <si>
    <t>109,2*0,04*0,14+9*0,1*0,14</t>
  </si>
  <si>
    <t>762522811R00</t>
  </si>
  <si>
    <t xml:space="preserve">Demontáž podlah s polštáři z prken tl. do 32 mm </t>
  </si>
  <si>
    <t>3.NP:3,8+9,8+4,6+1+5,5+14,8+3,3+1+4,8+12,4+7,4+17,4</t>
  </si>
  <si>
    <t>762711830R00</t>
  </si>
  <si>
    <t xml:space="preserve">Demontáž vázaných konstrukcí hraněných do 288 cm2 </t>
  </si>
  <si>
    <t>přístavba:12*5,8</t>
  </si>
  <si>
    <t>krov pro vikýř:3*2+2,5</t>
  </si>
  <si>
    <t>762811811R00</t>
  </si>
  <si>
    <t xml:space="preserve">Demontáž záklopů z hrubých prken tl. do 3,2 cm </t>
  </si>
  <si>
    <t>půda:(4,875*12,435+1,35*4,25+3,06*3,05)</t>
  </si>
  <si>
    <t>762822110R00</t>
  </si>
  <si>
    <t xml:space="preserve">Montáž stropnic hraněných pl. do 144 cm2 </t>
  </si>
  <si>
    <t>3.NP - zesílení stropu:3,2*2*3</t>
  </si>
  <si>
    <t>762911111R00</t>
  </si>
  <si>
    <t xml:space="preserve">Impregnace řeziva máčením </t>
  </si>
  <si>
    <t>dvojnásobná:(0,36*109,2+0,48*8,69+2)*2</t>
  </si>
  <si>
    <t>763614232RT6</t>
  </si>
  <si>
    <t>M.obl. a podlí z desek nad tl.18 mm, P+D, šroubov. vč. dodávky desky OSB ECO 3N tl. 25 mm</t>
  </si>
  <si>
    <t>P 05:47,2+42</t>
  </si>
  <si>
    <t>44,4+42,4</t>
  </si>
  <si>
    <t>762810110RAB</t>
  </si>
  <si>
    <t>Záklop z hrubých prken na sraz, impregnovaný prkna tloušťky 24 mm</t>
  </si>
  <si>
    <t>309001290000</t>
  </si>
  <si>
    <t>Svorník  M16x220 mm</t>
  </si>
  <si>
    <t>pro KVH:3*4</t>
  </si>
  <si>
    <t>pro UPE:2*5</t>
  </si>
  <si>
    <t>60515805</t>
  </si>
  <si>
    <t>Hranol konstrukční masivní KVH NSi</t>
  </si>
  <si>
    <t>3.NP - zesílení stropu:19,2*0,04*0,18*1,1</t>
  </si>
  <si>
    <t>sloupy:0,14*0,14*2,7*2*1,1</t>
  </si>
  <si>
    <t>bačkory:0,14*0,2*1*2*1,1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</si>
  <si>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</si>
  <si>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</si>
  <si>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</si>
  <si>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</si>
  <si>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</si>
  <si>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764001901</t>
  </si>
  <si>
    <t>Napojení klempířských konstrukcí na stávající délky spoje do 0,5 m</t>
  </si>
  <si>
    <t>764311300RAB</t>
  </si>
  <si>
    <t>Krytina střech z Al plechu vč. poj. vrstvy</t>
  </si>
  <si>
    <t>764333300RAA</t>
  </si>
  <si>
    <t>Lemování zdí z Al plechu rš 150 mm</t>
  </si>
  <si>
    <t>K10:3,5</t>
  </si>
  <si>
    <t>764333300RAB</t>
  </si>
  <si>
    <t>Lemování zdí z Al plechu rš 350 mm</t>
  </si>
  <si>
    <t>K12:13</t>
  </si>
  <si>
    <t>764352010RAA</t>
  </si>
  <si>
    <t>Žlab z Al plechu podokapní půlkruhový pr. 110 mm</t>
  </si>
  <si>
    <t>K2:2,5</t>
  </si>
  <si>
    <t>K7:6</t>
  </si>
  <si>
    <t>764352010RAB</t>
  </si>
  <si>
    <t>Žlab z Al plechu podokapní půlkruhový rš 330 mm</t>
  </si>
  <si>
    <t>K1:45,5</t>
  </si>
  <si>
    <t>K6:12,5</t>
  </si>
  <si>
    <t>764410310RAB</t>
  </si>
  <si>
    <t>Oplechování parapetů z Al plechu rš 330 mm</t>
  </si>
  <si>
    <t>K9:49,5</t>
  </si>
  <si>
    <t>764430310RAD</t>
  </si>
  <si>
    <t>Oplechování zdí z Al plechu rš 750 mm</t>
  </si>
  <si>
    <t>K11:21</t>
  </si>
  <si>
    <t>764454010RAB</t>
  </si>
  <si>
    <t>Odpadní trouby z Al plechu kruhové průměru 100 mm</t>
  </si>
  <si>
    <t>K3:45</t>
  </si>
  <si>
    <t>K4:2</t>
  </si>
  <si>
    <t>K5:2</t>
  </si>
  <si>
    <t>K8:4</t>
  </si>
  <si>
    <t>764900020RA0</t>
  </si>
  <si>
    <t xml:space="preserve">Demontáž oplechování zdí </t>
  </si>
  <si>
    <t>závětrní lišty, apod.:5,8*2+12,975+9,4</t>
  </si>
  <si>
    <t>764900035RA0</t>
  </si>
  <si>
    <t xml:space="preserve">Demontáž podokapních žlabů půlkruhových </t>
  </si>
  <si>
    <t>pod obložením domu:9,4</t>
  </si>
  <si>
    <t>764900040RA0</t>
  </si>
  <si>
    <t xml:space="preserve">Demontáž odpadních trub </t>
  </si>
  <si>
    <t>764900050RA0</t>
  </si>
  <si>
    <t xml:space="preserve">Demontáž oplechování parapetů 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</si>
  <si>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</si>
  <si>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</si>
  <si>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</si>
  <si>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</si>
  <si>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</si>
  <si>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765312575R00</t>
  </si>
  <si>
    <t xml:space="preserve">Střešní lávka, rošt 400 x 250 mm </t>
  </si>
  <si>
    <t>OS.2:6</t>
  </si>
  <si>
    <t>765332611R00</t>
  </si>
  <si>
    <t xml:space="preserve">Tašky odvětrací </t>
  </si>
  <si>
    <t>soubor</t>
  </si>
  <si>
    <t>OS.2:8</t>
  </si>
  <si>
    <t>765332810R00</t>
  </si>
  <si>
    <t xml:space="preserve">Demontáž betonové krytiny, na sucho, do suti </t>
  </si>
  <si>
    <t>stř. okna:0,8*1*2+1*1,5*7+0,7*1</t>
  </si>
  <si>
    <t>765799301R00</t>
  </si>
  <si>
    <t xml:space="preserve">Demontáž podstřešní fólie </t>
  </si>
  <si>
    <t>765799310RL2</t>
  </si>
  <si>
    <t>Montáž fólie na krokve přibitím podstřešní difúzní fólie</t>
  </si>
  <si>
    <t>765131801</t>
  </si>
  <si>
    <t>Demontáž vláknocementové skládané krytiny obložení stěn do suti vč.podkladného roštu</t>
  </si>
  <si>
    <t>9,3*8,54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</si>
  <si>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</si>
  <si>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</si>
  <si>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</si>
  <si>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</si>
  <si>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</si>
  <si>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766231111R00</t>
  </si>
  <si>
    <t>Montáž stahovacích půdních schodů vč. dod. 700x1100 mm</t>
  </si>
  <si>
    <t>OS.1:1</t>
  </si>
  <si>
    <t>766441811U00</t>
  </si>
  <si>
    <t>Demontáž parapetních desek dřevěných nebo plastových šířky do 30 cm délky do 1,0 m</t>
  </si>
  <si>
    <t>766620050RA0</t>
  </si>
  <si>
    <t>Okno střešní Velux 55 x 78 cm vč. lemování</t>
  </si>
  <si>
    <t>F-5.1:1</t>
  </si>
  <si>
    <t>F-5.8:1</t>
  </si>
  <si>
    <t>766620052RA0</t>
  </si>
  <si>
    <t>Okno střešní Velux 78 x 118 cm vč. lemování</t>
  </si>
  <si>
    <t>F-5.2:1</t>
  </si>
  <si>
    <t>F-5.3:1</t>
  </si>
  <si>
    <t>F-5.4:1</t>
  </si>
  <si>
    <t>F-5.5:1</t>
  </si>
  <si>
    <t>F-5.6:1</t>
  </si>
  <si>
    <t>F-5.7:1</t>
  </si>
  <si>
    <t>F-5.9:1</t>
  </si>
  <si>
    <t>766690010RAB</t>
  </si>
  <si>
    <t>Desky parapetní aglomer. dodávka a montáž šířka 30 cm</t>
  </si>
  <si>
    <t>TR.1:14,7+9,1+10,7+9,9+1,1</t>
  </si>
  <si>
    <t>766-1</t>
  </si>
  <si>
    <t xml:space="preserve">Demontáž dř. sch. do 4.NP, vč. likvidace </t>
  </si>
  <si>
    <t>kpl</t>
  </si>
  <si>
    <t>766-2</t>
  </si>
  <si>
    <t xml:space="preserve">OKNO JEDNOKŘÍDLÉ, 400x600mm </t>
  </si>
  <si>
    <t>F-0.1:1</t>
  </si>
  <si>
    <t>766-2a</t>
  </si>
  <si>
    <t xml:space="preserve">OKNO JEDNOKŘÍDLÉ, 650x600mm </t>
  </si>
  <si>
    <t>F-0.2:1</t>
  </si>
  <si>
    <t>766-2b</t>
  </si>
  <si>
    <t xml:space="preserve">OKNO JEDNOKŘÍDLÉ, 650x350mm </t>
  </si>
  <si>
    <t>F-0.3:1</t>
  </si>
  <si>
    <t>766-2c</t>
  </si>
  <si>
    <t xml:space="preserve">OKNO JEDNOKŘÍDLÉ, 1060x350mm </t>
  </si>
  <si>
    <t>F-0.4:1</t>
  </si>
  <si>
    <t>766-2d</t>
  </si>
  <si>
    <t xml:space="preserve">FRANCOUZSKÉ OKNO DVOUKŘÍDLÉ, 1500x2150mm </t>
  </si>
  <si>
    <t>F-0.5:1</t>
  </si>
  <si>
    <t>F-0.6:1</t>
  </si>
  <si>
    <t>F-0.7:1</t>
  </si>
  <si>
    <t>766-2e</t>
  </si>
  <si>
    <t xml:space="preserve">OKNO JEDNOKŘÍDLÉ, 1200x1500mm </t>
  </si>
  <si>
    <t>F-0.8:1</t>
  </si>
  <si>
    <t>F-0.9:1</t>
  </si>
  <si>
    <t>766-2f</t>
  </si>
  <si>
    <t xml:space="preserve">VCHODOVÉ DVEŘE JEDNOKŘÍDLÉ, 1170x2350mm </t>
  </si>
  <si>
    <t>F-0.10:1</t>
  </si>
  <si>
    <t>766-2g</t>
  </si>
  <si>
    <t xml:space="preserve">FRANCOUZSKÉ OKNO DVOUKŘÍDLÉ, 2000x2100mm </t>
  </si>
  <si>
    <t>F-0.11:1</t>
  </si>
  <si>
    <t>F-0.12:1</t>
  </si>
  <si>
    <t>F-0.13:1</t>
  </si>
  <si>
    <t>766-2h</t>
  </si>
  <si>
    <t xml:space="preserve">OKNO JEDNOKŘÍDLÉ, 1500x550mm </t>
  </si>
  <si>
    <t>F-0.14:1</t>
  </si>
  <si>
    <t>F-0.15:1</t>
  </si>
  <si>
    <t>766-2i</t>
  </si>
  <si>
    <t xml:space="preserve">VCHODOVÉ DVEŘE JEDNOKŘÍDLÉ, 1100x2280mm </t>
  </si>
  <si>
    <t>F-1.1:1</t>
  </si>
  <si>
    <t>766-2j</t>
  </si>
  <si>
    <t xml:space="preserve">OKNO JEDNOKŘÍDLÉ, 750x1550mm </t>
  </si>
  <si>
    <t>F-1.2:1</t>
  </si>
  <si>
    <t>F-2.1:1</t>
  </si>
  <si>
    <t>766-2k</t>
  </si>
  <si>
    <t xml:space="preserve">OKNO JEDNOKŘÍDLÉ, 450x670mm </t>
  </si>
  <si>
    <t>F-1.3:1</t>
  </si>
  <si>
    <t>F-2.2:1</t>
  </si>
  <si>
    <t>F-3.3:1</t>
  </si>
  <si>
    <t>766-2l</t>
  </si>
  <si>
    <t xml:space="preserve">OKNO JEDNOKŘÍDLÉ, 400x1600mm </t>
  </si>
  <si>
    <t>F-1.4:1</t>
  </si>
  <si>
    <t>F-2.3:1</t>
  </si>
  <si>
    <t>766-2m</t>
  </si>
  <si>
    <t xml:space="preserve">OKNO JEDNOKŘÍDLÉ, 1060x1620mm </t>
  </si>
  <si>
    <t>F-1.5:1</t>
  </si>
  <si>
    <t>F-1.6:1</t>
  </si>
  <si>
    <t>F-1.7:1</t>
  </si>
  <si>
    <t>F-1.8:1</t>
  </si>
  <si>
    <t>F-1.9:1</t>
  </si>
  <si>
    <t>F-2.4:1</t>
  </si>
  <si>
    <t>F-2.5:1</t>
  </si>
  <si>
    <t>F-2.6:1</t>
  </si>
  <si>
    <t>F-2.7:1</t>
  </si>
  <si>
    <t>F-2.8:1</t>
  </si>
  <si>
    <t>F-2.9:1</t>
  </si>
  <si>
    <t>F-2.10:1</t>
  </si>
  <si>
    <t>F-2.11:1</t>
  </si>
  <si>
    <t>766-2n</t>
  </si>
  <si>
    <t xml:space="preserve">OKNO JEDNOKŘÍDLÉ, 1060x1760mm </t>
  </si>
  <si>
    <t>F-1.10:1</t>
  </si>
  <si>
    <t>F-1.11:1</t>
  </si>
  <si>
    <t>766-2o</t>
  </si>
  <si>
    <t xml:space="preserve">OKNO JEDNOKŘÍDLÉ, 520x1350mm </t>
  </si>
  <si>
    <t>F-2.12:1</t>
  </si>
  <si>
    <t>766-2p</t>
  </si>
  <si>
    <t xml:space="preserve">OKNO JEDNOKŘÍDLÉ, 750x1060mm </t>
  </si>
  <si>
    <t>F-3.1:1</t>
  </si>
  <si>
    <t>F-3.2:1</t>
  </si>
  <si>
    <t>766-2q</t>
  </si>
  <si>
    <t xml:space="preserve">OKNO JEDNOKŘÍDLÉ, 400x1000mm </t>
  </si>
  <si>
    <t>F-3.4:1</t>
  </si>
  <si>
    <t>F-3.5:1</t>
  </si>
  <si>
    <t>766-2r</t>
  </si>
  <si>
    <t xml:space="preserve">OKNO JEDNOKŘÍDLÉ, 1040x1600mm </t>
  </si>
  <si>
    <t>F-3.6:1</t>
  </si>
  <si>
    <t>F-3.7:1</t>
  </si>
  <si>
    <t>766-2s</t>
  </si>
  <si>
    <t xml:space="preserve">OKNO JEDNOKŘÍDLÉ, 980x1450mm </t>
  </si>
  <si>
    <t>F-3.8:1</t>
  </si>
  <si>
    <t>F-3.9:1</t>
  </si>
  <si>
    <t>F-3.10:1</t>
  </si>
  <si>
    <t>766-2t</t>
  </si>
  <si>
    <t xml:space="preserve">OKNO JEDNOKŘÍDLÉ, 1060x1600mm </t>
  </si>
  <si>
    <t>F-3.11:1</t>
  </si>
  <si>
    <t>F-3.12:1</t>
  </si>
  <si>
    <t>766-2u</t>
  </si>
  <si>
    <t xml:space="preserve">OKNO JEDNOKŘÍDLÉ, 520x1080mm </t>
  </si>
  <si>
    <t>F-4.1:1</t>
  </si>
  <si>
    <t>F-4.2:1</t>
  </si>
  <si>
    <t>766-3</t>
  </si>
  <si>
    <t xml:space="preserve">VÝLEZ STŘEŠNÍ, 450x730 </t>
  </si>
  <si>
    <t>F-5.10:1</t>
  </si>
  <si>
    <t>766-4</t>
  </si>
  <si>
    <t>Dveře 1kř. 900x1970mm, plné EW30DP3</t>
  </si>
  <si>
    <t>766-4a</t>
  </si>
  <si>
    <t>Dveře 1kř. 700x1970mm, plné dle popisu v PD</t>
  </si>
  <si>
    <t>766-4b</t>
  </si>
  <si>
    <t>Dveře 1kř. 700x1970mm, částečně prosklené dle popisu v PD</t>
  </si>
  <si>
    <t>766-4c</t>
  </si>
  <si>
    <t>Dveře 1kř. 800x1970mm, částečně prosklené dle popisu v PD</t>
  </si>
  <si>
    <t>766-4d</t>
  </si>
  <si>
    <t>Dveře 1kř. 800x1970mm, plné dle popisu v PD</t>
  </si>
  <si>
    <t>766-4e</t>
  </si>
  <si>
    <t>Dveře 1kř. 800x1970mm, plné EW30DP3</t>
  </si>
  <si>
    <t>766-4f</t>
  </si>
  <si>
    <t>Dveře 1kř. 600x1970mm, plné dle popisu v PD</t>
  </si>
  <si>
    <t>766-4g</t>
  </si>
  <si>
    <t>Dveře 1kř. 700x1970mm, plné EW30DP3</t>
  </si>
  <si>
    <t>766-4h</t>
  </si>
  <si>
    <t xml:space="preserve">Dveře 1kř.plné atypické, 700 x 1700-1970mm </t>
  </si>
  <si>
    <t>D4.4:1</t>
  </si>
  <si>
    <t>766-5</t>
  </si>
  <si>
    <t>TR.2:1</t>
  </si>
  <si>
    <t>766-5a</t>
  </si>
  <si>
    <t xml:space="preserve">Kuchyňská linka 4,0bm, vč.integrovaných spotřebičů </t>
  </si>
  <si>
    <t>TR.3:1</t>
  </si>
  <si>
    <t>766-5b</t>
  </si>
  <si>
    <t xml:space="preserve">Kuchyňská linka 5,6bm, vč.integrovaných spotřebičů </t>
  </si>
  <si>
    <t>TR.4:1</t>
  </si>
  <si>
    <t>TR.5:1</t>
  </si>
  <si>
    <t>766-5c</t>
  </si>
  <si>
    <t xml:space="preserve">Kuchyňská linka 4,6bm, vč.integrovaných spotřebičů </t>
  </si>
  <si>
    <t>TR.6:1</t>
  </si>
  <si>
    <t>766-5d</t>
  </si>
  <si>
    <t xml:space="preserve">Kuchyňská linka 3,8bm, vč.integrovaných spotřebičů </t>
  </si>
  <si>
    <t>TR.8:1</t>
  </si>
  <si>
    <t xml:space="preserve">Kuchyňská linka 4,9bm, vč.integrovaných spotřebičů </t>
  </si>
  <si>
    <t>TR.7:1</t>
  </si>
  <si>
    <t>766-5e</t>
  </si>
  <si>
    <t xml:space="preserve">Kuchyňská linka 3,0bm, vč.integrovaných spotřebičů </t>
  </si>
  <si>
    <t>TR.9:1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</si>
  <si>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</si>
  <si>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</si>
  <si>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</si>
  <si>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</si>
  <si>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</si>
  <si>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767990010RAD</t>
  </si>
  <si>
    <t>Atypické ocelové konstrukce 50 - 100 kg/kus</t>
  </si>
  <si>
    <t>kg</t>
  </si>
  <si>
    <t>1.PP - OK 0.14:2,34*4*12,8+3*4</t>
  </si>
  <si>
    <t>OK 1.7:2,3*2*12,8+3*2</t>
  </si>
  <si>
    <t>OK 2.8:2,15*2*12,8+3*2</t>
  </si>
  <si>
    <t>OK 3.6:2,15*12,8*2+3*2</t>
  </si>
  <si>
    <t>OK 3.7, 3.8:(8+1,5)*10,9</t>
  </si>
  <si>
    <t>OK 4.3 - 4.6:(2,8*3+5)*10,9</t>
  </si>
  <si>
    <t>L150/150/10 - pro osaz strop. panelů:23,1*(5,1+1,7+1,2+3,8*2)</t>
  </si>
  <si>
    <t>767-1</t>
  </si>
  <si>
    <t xml:space="preserve">Madlo hlavního schodiště </t>
  </si>
  <si>
    <t>Z.1:22,8</t>
  </si>
  <si>
    <t>767-2</t>
  </si>
  <si>
    <t xml:space="preserve">Zábradlí hlavního schodiště </t>
  </si>
  <si>
    <t>Z.2:9,8</t>
  </si>
  <si>
    <t>Z.3:5,5</t>
  </si>
  <si>
    <t>767-3</t>
  </si>
  <si>
    <t xml:space="preserve">Markýza nad stupem 1,6x0,9m </t>
  </si>
  <si>
    <t>Z.8:1</t>
  </si>
  <si>
    <t>Z.9:1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</si>
  <si>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</si>
  <si>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</si>
  <si>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</si>
  <si>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</si>
  <si>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</si>
  <si>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771575109RT2</t>
  </si>
  <si>
    <t>Montáž podlah keram.,hladké, tmel, 30x30 cm lepidlo, spár. hmota</t>
  </si>
  <si>
    <t>1.PP:32,4</t>
  </si>
  <si>
    <t>2,5+1,7+4</t>
  </si>
  <si>
    <t>7,2+5,4+4,5+4,7</t>
  </si>
  <si>
    <t>1.NP:14,4</t>
  </si>
  <si>
    <t>3,3+1+9,1+4,1+1,7</t>
  </si>
  <si>
    <t>2.NP:3,9+3,9+1+9,1</t>
  </si>
  <si>
    <t>4,4+1,2+6,3+3,9</t>
  </si>
  <si>
    <t>3.NP:1,6</t>
  </si>
  <si>
    <t>3,4+3,8+1+7,6</t>
  </si>
  <si>
    <t>4,5+1,1+4,3+5,2</t>
  </si>
  <si>
    <t>podkr.:6,5</t>
  </si>
  <si>
    <t>4,5</t>
  </si>
  <si>
    <t>59764203</t>
  </si>
  <si>
    <t>Dlažba slinutá matná 300x300x9 mm</t>
  </si>
  <si>
    <t>173,2*1,05</t>
  </si>
  <si>
    <t>998771202R00</t>
  </si>
  <si>
    <t xml:space="preserve">Přesun hmot pro podlahy z dlaždic, výšky do 12 m </t>
  </si>
  <si>
    <t>773</t>
  </si>
  <si>
    <t>Podlahy teracové</t>
  </si>
  <si>
    <t>773 Podlahy teracové</t>
  </si>
  <si>
    <t>77390111</t>
  </si>
  <si>
    <t xml:space="preserve">Čištění a vyspravení povrchu litého teraca </t>
  </si>
  <si>
    <t>998773202R00</t>
  </si>
  <si>
    <t xml:space="preserve">Přesun hmot pro podlahy teracové, výšky do 12 m </t>
  </si>
  <si>
    <t>775</t>
  </si>
  <si>
    <t>Podlahy vlysové a parketové</t>
  </si>
  <si>
    <t>775 Podlahy vlysové a parketové</t>
  </si>
  <si>
    <t>775540020RAK</t>
  </si>
  <si>
    <t>Podlahy lamelové - laminát, zámkový spoj tl. 8 mm, vč. podkladu</t>
  </si>
  <si>
    <t>1.PP:22,6+4,3+8,1+15,7</t>
  </si>
  <si>
    <t>21,3+5,4+10,5+9,9+9,1</t>
  </si>
  <si>
    <t>1.NP:18,8+9,6+9,6+9,2+8,1</t>
  </si>
  <si>
    <t>2.NP:17,2+12,1</t>
  </si>
  <si>
    <t>16+9+1,2</t>
  </si>
  <si>
    <t>3.NP:17,2+11,4</t>
  </si>
  <si>
    <t>16,6+9,7+1</t>
  </si>
  <si>
    <t>podkroví:6,8+17,2+15,6+16,9</t>
  </si>
  <si>
    <t>781</t>
  </si>
  <si>
    <t>Obklady keramické</t>
  </si>
  <si>
    <t>781 Obklady keramické</t>
  </si>
  <si>
    <t>781475116RT1</t>
  </si>
  <si>
    <t>Obklad vnitřní stěn keramický, do tmele, 30x30 cm vč. lep. a spár. hm.</t>
  </si>
  <si>
    <t>1.PP - B2:2,35*(2,63*2+1,69*2+2,15*2+2,6*2)-0,7*2*2+0,35*(0,7+2*2)</t>
  </si>
  <si>
    <t>1.NP:2,4*(2,6*2+1,86*2+1,66*2+1,2*2)+0,6*(4,05+2,165)-0,7*2*2</t>
  </si>
  <si>
    <t>2.NP:2,4*(2,28*2+2,395*2+1,225*2+0,9*2+2,33*2+1,6*2)-0,7*2*3</t>
  </si>
  <si>
    <t>0,6*(4,05+2,165)</t>
  </si>
  <si>
    <t>3.NP:2,4*(2,355*2+2,28*2+1,2*2+0,9*2+2,465+1,5)+1,8*(2,15+1)</t>
  </si>
  <si>
    <t>1*(2,2+0,54)+0,6*(2,165+2)-0,7*2*3</t>
  </si>
  <si>
    <t>podkroví:2,3*2,73+1,6*1,87*2+0,8*1,95+0,6*(0,6+3)-0,7*2</t>
  </si>
  <si>
    <t>781-1</t>
  </si>
  <si>
    <t xml:space="preserve">Revizní dvířka </t>
  </si>
  <si>
    <t>OS.5:8</t>
  </si>
  <si>
    <t>597813655</t>
  </si>
  <si>
    <t>Obkládačka mat</t>
  </si>
  <si>
    <t>220,2805*1,05</t>
  </si>
  <si>
    <t>998781202R00</t>
  </si>
  <si>
    <t xml:space="preserve">Přesun hmot pro obklady keramické, výšky do 12 m </t>
  </si>
  <si>
    <t>783</t>
  </si>
  <si>
    <t>Nátěry</t>
  </si>
  <si>
    <t>783 Nátěry</t>
  </si>
  <si>
    <t>783220010RAB</t>
  </si>
  <si>
    <t xml:space="preserve">Nátěr kovových doplňkových konstrukcí syntetický </t>
  </si>
  <si>
    <t>zárubně:1,2*54</t>
  </si>
  <si>
    <t>784</t>
  </si>
  <si>
    <t>Malby</t>
  </si>
  <si>
    <t>784 Malby</t>
  </si>
  <si>
    <t>784450010RAB</t>
  </si>
  <si>
    <t>Malba z malíř. směsí jednobarevná s bílým stropem dvojnásobná v. penetrace</t>
  </si>
  <si>
    <t>67,3*2</t>
  </si>
  <si>
    <t>spol. prostory:2,5*(1,2*2+1,17*2+1,65*2+4,05*2+1,4+1,28+0,98)+2,2*(2,3*2+5,09*2+3,2*2)</t>
  </si>
  <si>
    <t>2,5*(1,77*2+2,74*2+1,36+2+2,34*2+3,24*2)-0,74*2,1*2-0,8*2*4-0,7*2*3-1*2,1</t>
  </si>
  <si>
    <t>0,54*(0,74+2,1*2)</t>
  </si>
  <si>
    <t>M22</t>
  </si>
  <si>
    <t>Montáž sdělovací a zabezp. techniky</t>
  </si>
  <si>
    <t>M22 Montáž sdělovací a zabezp. techniky</t>
  </si>
  <si>
    <t>220-1</t>
  </si>
  <si>
    <t xml:space="preserve">Zařízení autonomní detekce a signalizace </t>
  </si>
  <si>
    <t>OS.4:8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</si>
  <si>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</si>
  <si>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</si>
  <si>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</si>
  <si>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</si>
  <si>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</si>
  <si>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</si>
  <si>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</si>
  <si>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</si>
  <si>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</si>
  <si>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</si>
  <si>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</si>
  <si>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</si>
  <si>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</si>
  <si>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</si>
  <si>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</si>
  <si>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</si>
  <si>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skládku 10 % příměsí </t>
  </si>
  <si>
    <t>Zařízení staveniště</t>
  </si>
  <si>
    <t>Dokumentace skutečného provedení</t>
  </si>
  <si>
    <t>Geodetické zaměření</t>
  </si>
  <si>
    <t>1 Liberec - Americká 742/60 - stav. část</t>
  </si>
  <si>
    <t>Liberec - Americká - ZTI</t>
  </si>
  <si>
    <t>721</t>
  </si>
  <si>
    <t xml:space="preserve"> Zdravotechnika - vnitřní kanalizace</t>
  </si>
  <si>
    <t>721  Zdravotechnika - vnitřní kanalizace</t>
  </si>
  <si>
    <t>721173401</t>
  </si>
  <si>
    <t>Potrubí kanalizační plastové svodné systém DN 100 (např. KG)</t>
  </si>
  <si>
    <t>721173402</t>
  </si>
  <si>
    <t>Potrubí kanalizační plastové svodné systém DN 125 (např. KG)</t>
  </si>
  <si>
    <t>721173403</t>
  </si>
  <si>
    <t>Potrubí kanalizační plastové svodné systém DN 150 (např. KG)</t>
  </si>
  <si>
    <t>721174043</t>
  </si>
  <si>
    <t>Potrubí kanalizační z PP připojovací systém DN 50 (např. HT)</t>
  </si>
  <si>
    <t>721174044</t>
  </si>
  <si>
    <t>Potrubí kanalizační z PP připojovací systém DN 70 (např. HT)</t>
  </si>
  <si>
    <t>721174025</t>
  </si>
  <si>
    <t>Potrubí kanalizační z PP odpadní systém DN 100 (např. HT)</t>
  </si>
  <si>
    <t>721174026</t>
  </si>
  <si>
    <t>Potrubí kanalizační z PP odpadní systém DN 125 (např. HT)</t>
  </si>
  <si>
    <t>721174054</t>
  </si>
  <si>
    <t>Potrubí kanalizační z PP dešťové systém DN 70 (např. HT)</t>
  </si>
  <si>
    <t>721173315</t>
  </si>
  <si>
    <t>Potrubí kanalizační plastové dešťové systém DN 110 (např. KG)</t>
  </si>
  <si>
    <t>721173316</t>
  </si>
  <si>
    <t>Potrubí kanalizační plastové dešťové systém DN 125 (např. KG)</t>
  </si>
  <si>
    <t>286156020</t>
  </si>
  <si>
    <t xml:space="preserve">čistící tvarovka DN 75 </t>
  </si>
  <si>
    <t>286156030</t>
  </si>
  <si>
    <t xml:space="preserve">čistící tvarovka DN 100 </t>
  </si>
  <si>
    <t>286156040</t>
  </si>
  <si>
    <t xml:space="preserve">čistící tvarovka DN 125 </t>
  </si>
  <si>
    <t>725980123</t>
  </si>
  <si>
    <t xml:space="preserve">Dvířka 30/30 </t>
  </si>
  <si>
    <t>721194105</t>
  </si>
  <si>
    <t xml:space="preserve">Vyvedení a upevnění odpadních výpustek DN 50 </t>
  </si>
  <si>
    <t>721194109</t>
  </si>
  <si>
    <t xml:space="preserve">Vyvedení a upevnění odpadních výpustek DN 100 </t>
  </si>
  <si>
    <t>877265261</t>
  </si>
  <si>
    <t>Montáž dvorní vpusti z tvrdého PVC-systém DN 100 (např. KG)</t>
  </si>
  <si>
    <t>72117002174R</t>
  </si>
  <si>
    <t xml:space="preserve">Venkovní vpusť DN 110 (např. SVPGA00) </t>
  </si>
  <si>
    <t>721211913</t>
  </si>
  <si>
    <t xml:space="preserve">Montáž vpustí podlahových DN 110 </t>
  </si>
  <si>
    <t>72117002174</t>
  </si>
  <si>
    <t>Podlahová vpust DN50/75/110 se svislým odtokem, s pevnou izolační přírubou, ZU standard, ne (např. H</t>
  </si>
  <si>
    <t>721242115</t>
  </si>
  <si>
    <t>Lapač střešních splavenin z PP se zápachovou klapkou a lapacím košem DN 110</t>
  </si>
  <si>
    <t>721273153</t>
  </si>
  <si>
    <t xml:space="preserve">Hlavice ventilační polypropylen PP DN 110 </t>
  </si>
  <si>
    <t>721274103</t>
  </si>
  <si>
    <t>Přivzdušňovací ventil venkovní odpadních potrubí DN 110</t>
  </si>
  <si>
    <t>725869218</t>
  </si>
  <si>
    <t xml:space="preserve">Montáž zápachových uzávěrek U-sifonů </t>
  </si>
  <si>
    <t>72117001067</t>
  </si>
  <si>
    <t>Kalich pro úkapy DN32 se zápachovou uzávěrkou a přídavnou mechanickou uzávěrkou - kuličkou pr (nap</t>
  </si>
  <si>
    <t>72117001610</t>
  </si>
  <si>
    <t>Vodní ZU pro odvod kondenzátu DN40 s připojením DN32 popř. d 12-18 mm, s přídavnou mechanic (např.</t>
  </si>
  <si>
    <t>721226512</t>
  </si>
  <si>
    <t xml:space="preserve">Montáž zápachové uzávěrky pro pračku - podomítkové </t>
  </si>
  <si>
    <t>72117001720</t>
  </si>
  <si>
    <t>Podomítková vodní zápachová uzávěrka DN40/50 pro pračky a myčky s přivzdušňovacím ventilem (např. H</t>
  </si>
  <si>
    <t>935932214</t>
  </si>
  <si>
    <t>Odvodňovací plastový žlab pro zatížení B125 vnitřní š 150 mm s roštem mřížkovým z Pz oceli</t>
  </si>
  <si>
    <t>894215111</t>
  </si>
  <si>
    <t>Šachtice domovní kanalizační obestavěný prostor do 1,3 m3 se stěnami z betonu s litinovým poklopem</t>
  </si>
  <si>
    <t>64240000R1</t>
  </si>
  <si>
    <t xml:space="preserve">Osazení čerpací šachty </t>
  </si>
  <si>
    <t>642400000R1</t>
  </si>
  <si>
    <t xml:space="preserve">Čerpací šachta - odhad ceny </t>
  </si>
  <si>
    <t>721290111</t>
  </si>
  <si>
    <t>Zkouška těsnosti potrubí kanalizace vodou do DN 125</t>
  </si>
  <si>
    <t>998721103</t>
  </si>
  <si>
    <t>Přesun hmot tonážní pro vnitřní kanalizace v objektech v do 24 m</t>
  </si>
  <si>
    <t>722</t>
  </si>
  <si>
    <t>Zdravotechnika - vnitřní vodovod</t>
  </si>
  <si>
    <t>722 Zdravotechnika - vnitřní vodovod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</si>
  <si>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</si>
  <si>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</si>
  <si>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</si>
  <si>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</si>
  <si>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</si>
  <si>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</si>
  <si>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</si>
  <si>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</si>
  <si>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722174026</t>
  </si>
  <si>
    <t>Potrubí vodovodní plastové PPR svar polyfuze PN 20 D 50 x 8,4 mm</t>
  </si>
  <si>
    <t>722290226</t>
  </si>
  <si>
    <t>Zkouška těsnosti vodovodního potrubí závitového do DN 50</t>
  </si>
  <si>
    <t>722290234</t>
  </si>
  <si>
    <t xml:space="preserve">Proplach a dezinfekce vodovodního potrubí do DN 80 </t>
  </si>
  <si>
    <t>713463121</t>
  </si>
  <si>
    <t>Montáž izolace tepelné potrubí potrubními pouzdry bez úpravy uchycenými sponami 1x</t>
  </si>
  <si>
    <t>000927157</t>
  </si>
  <si>
    <t xml:space="preserve">Izolace - tl. 13 mm,    d 22 mm (např. Tubolit) </t>
  </si>
  <si>
    <t>000927159</t>
  </si>
  <si>
    <t xml:space="preserve">Izolace - tl. 13 mm,    d 28 mm (např. Tubolit) </t>
  </si>
  <si>
    <t>713463131</t>
  </si>
  <si>
    <t>Montáž izolace tepelné potrubí potrubními pouzdry bez úpravy slepenými 1x tl izolace do 25 mm</t>
  </si>
  <si>
    <t>000927048</t>
  </si>
  <si>
    <t>Izolace - Tl. 13 mm,    d 28 mm (např. AC Armaflex)</t>
  </si>
  <si>
    <t>000927049</t>
  </si>
  <si>
    <t>Izolace - Tl. 13 mm,    d 35 mm (např. AC Armaflex)</t>
  </si>
  <si>
    <t>000927050</t>
  </si>
  <si>
    <t>Izolace - Tl. 13 mm,    d 42 mm (např. AC Armaflex)</t>
  </si>
  <si>
    <t>000927052</t>
  </si>
  <si>
    <t>Izolace - Tl. 13 mm,    d 54 mm (např. AC Armaflex)</t>
  </si>
  <si>
    <t>722190401</t>
  </si>
  <si>
    <t xml:space="preserve">Vyvedení a upevnění výpustku do DN 25 </t>
  </si>
  <si>
    <t>722220111</t>
  </si>
  <si>
    <t>Nástěnka pro výtokový ventil G 1/2 s jedním závitem</t>
  </si>
  <si>
    <t>722220121</t>
  </si>
  <si>
    <t xml:space="preserve">Nástěnka pro baterii G 1/2 s jedním závitem </t>
  </si>
  <si>
    <t>pár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</si>
  <si>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</si>
  <si>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</si>
  <si>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</si>
  <si>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</si>
  <si>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722232063</t>
  </si>
  <si>
    <t>Kohout kulový přímý G 1 PN 42 do 185°C vnitřní závit s vypouštěním</t>
  </si>
  <si>
    <t>722232064</t>
  </si>
  <si>
    <t>Kohout kulový přímý G 1 1/4 PN 42 do 185°C vnitřní závit s vypouštěním</t>
  </si>
  <si>
    <t>722224152</t>
  </si>
  <si>
    <t>Kulový kohout zahradní s vnějším závitem a páčkou PN 15, T 120 °C G 1/2 - 3/4'</t>
  </si>
  <si>
    <t>722231252</t>
  </si>
  <si>
    <t xml:space="preserve">Ventil pojistný mosazný G 3/4 , 0-1MPa </t>
  </si>
  <si>
    <t>732331613</t>
  </si>
  <si>
    <t>Nádoba tlaková expanzní s membránou závitové připojení PN 0,6 o objemu 18 litrů (Refix DD 18/10</t>
  </si>
  <si>
    <t>732421213</t>
  </si>
  <si>
    <t>Čerpadlo teplovodní mokroběžné závitové cirkulační DN 25 výtlak do 6,0 m průtok 3,0 m3/h pro TUV</t>
  </si>
  <si>
    <t>722224152R1</t>
  </si>
  <si>
    <t xml:space="preserve">Ventil cirkulační Kemper Multi-therm 3/4' </t>
  </si>
  <si>
    <t>722224152R2</t>
  </si>
  <si>
    <t xml:space="preserve">Armatura venkovní nezámrzná Kemper Frosti 1/2' </t>
  </si>
  <si>
    <t>722231072</t>
  </si>
  <si>
    <t xml:space="preserve">Ventil zpětný G 1/2 PN 10 do 110°C se dvěma závity </t>
  </si>
  <si>
    <t>722231073</t>
  </si>
  <si>
    <t xml:space="preserve">Ventil zpětný G 3/4 PN 10 do 110°C se dvěma závity </t>
  </si>
  <si>
    <t>722231075</t>
  </si>
  <si>
    <t>Ventil zpětný G 1 1/4 PN 10 do 110°C se dvěma závity</t>
  </si>
  <si>
    <t>722270103</t>
  </si>
  <si>
    <t xml:space="preserve">Sestava vodoměrová závitová G 5/4 </t>
  </si>
  <si>
    <t>722262302</t>
  </si>
  <si>
    <t>Vodoměr závitový vícevtokový mokroběžný do 40 °C G 1 x 150 mm Qn 6 vertikální</t>
  </si>
  <si>
    <t>722262222</t>
  </si>
  <si>
    <t>Vodoměr závitový jednovtokový suchoběžný do 40 °C G 1/2 x 110 mm Qn 1,5 m3/s horizontální</t>
  </si>
  <si>
    <t>723150368</t>
  </si>
  <si>
    <t xml:space="preserve">Chránička D 76x3,2 mm </t>
  </si>
  <si>
    <t>722173917R1</t>
  </si>
  <si>
    <t xml:space="preserve">Napojení na stávající vodovodní přípojku </t>
  </si>
  <si>
    <t>1000000R1</t>
  </si>
  <si>
    <t xml:space="preserve">Označení potrubí štítky,šipky </t>
  </si>
  <si>
    <t>998722103</t>
  </si>
  <si>
    <t>Přesun hmot tonážní tonážní pro vnitřní vodovod v objektech v do 24 m</t>
  </si>
  <si>
    <t>725</t>
  </si>
  <si>
    <t>Zdravotechnika - zařizovací předměty</t>
  </si>
  <si>
    <t>725 Zdravotechnika - zařizovací předměty</t>
  </si>
  <si>
    <t>725119123</t>
  </si>
  <si>
    <t xml:space="preserve">Montáž klozetových mís závěsných </t>
  </si>
  <si>
    <t>642401600R1</t>
  </si>
  <si>
    <t>WC závěsné odpad vodorovný hluboké splachování bílá (např. Jika Lyra plus)</t>
  </si>
  <si>
    <t>642401600R2</t>
  </si>
  <si>
    <t>Sedátko WC duraplastové pro závěs WC antibakteriální  bílá (např. Jika Lyra plus)</t>
  </si>
  <si>
    <t>726111031</t>
  </si>
  <si>
    <t xml:space="preserve">Montáž předstěnového systému </t>
  </si>
  <si>
    <t>642401600R3</t>
  </si>
  <si>
    <t>Předstěnový systém pro závěsné WC (např. Geberit Kombifix)</t>
  </si>
  <si>
    <t>642401600R4</t>
  </si>
  <si>
    <t xml:space="preserve">tlačítko ovládací (např. Geberit Sigma01 BÍLÁ) </t>
  </si>
  <si>
    <t>642401600R5</t>
  </si>
  <si>
    <t xml:space="preserve">tlumící vložka k závěsnému wc </t>
  </si>
  <si>
    <t>725219102</t>
  </si>
  <si>
    <t xml:space="preserve">Montáž umyvadla připevněného na šrouby do zdiva </t>
  </si>
  <si>
    <t>642401600R6</t>
  </si>
  <si>
    <t>Umyvadlo klasické s otvorem 55 cm bílá (např. Jika Lyra plus)</t>
  </si>
  <si>
    <t>642401600R7</t>
  </si>
  <si>
    <t>Sifon umyvadlový , mosazný lahvový 5/4',32 mm chrom</t>
  </si>
  <si>
    <t>725829131</t>
  </si>
  <si>
    <t>Montáž baterie umyvadlové stojánkové G 1/2 ostatní typ</t>
  </si>
  <si>
    <t>642401600R8</t>
  </si>
  <si>
    <t>Baterie umyvadlová stojánková páková chrom (např. Raf Polar)</t>
  </si>
  <si>
    <t>642401600R9</t>
  </si>
  <si>
    <t>Umývátko klasické s otvorem 45 cm bílá (např. Jika Lyra plus)</t>
  </si>
  <si>
    <t>Baterie umyvadlová stojánková páková chrom (např. RAF Polar)</t>
  </si>
  <si>
    <t>725249101</t>
  </si>
  <si>
    <t xml:space="preserve">Montáž vaničky sprchové </t>
  </si>
  <si>
    <t>642401600R10</t>
  </si>
  <si>
    <t>Vanička akrylátová 80x80 čtvrtkruh vč. Sifonu (např.Ravak Ronda)</t>
  </si>
  <si>
    <t>725249103</t>
  </si>
  <si>
    <t xml:space="preserve">Montáž koutu sprchového </t>
  </si>
  <si>
    <t>642401600R11</t>
  </si>
  <si>
    <t xml:space="preserve">Sprchový kout, čtvrtkruh 80 (např.Ravak Supernova) </t>
  </si>
  <si>
    <t>725849412</t>
  </si>
  <si>
    <t>Montáž baterie sprchové nástěnné s pevnou výškou sprchy</t>
  </si>
  <si>
    <t>642401600R12</t>
  </si>
  <si>
    <t xml:space="preserve">Baterie sprchová nástěnná (např. Raf Polar) </t>
  </si>
  <si>
    <t>725319111</t>
  </si>
  <si>
    <t xml:space="preserve">Montáž dřezu ostatních typů </t>
  </si>
  <si>
    <t>642401600R13</t>
  </si>
  <si>
    <t xml:space="preserve">Dřez nerez 50x45 (např. Norma) </t>
  </si>
  <si>
    <t>642401600R14</t>
  </si>
  <si>
    <t xml:space="preserve">Sifon dřezový 5/4' s přípojením pro myčku </t>
  </si>
  <si>
    <t>725829101</t>
  </si>
  <si>
    <t xml:space="preserve">Montáž baterie nástěnné dřezové pákové a klasické </t>
  </si>
  <si>
    <t>642401600R15</t>
  </si>
  <si>
    <t>Baterie dřezová nástěnná páková 150 mm, chrom (např. RAF Polar 150 mm)</t>
  </si>
  <si>
    <t>725339111</t>
  </si>
  <si>
    <t xml:space="preserve">Montáž výlevky </t>
  </si>
  <si>
    <t>642401600R16</t>
  </si>
  <si>
    <t>Výlevka keramická s plast. mřížkou  bílá (např. Jika Mira)</t>
  </si>
  <si>
    <t>725813111</t>
  </si>
  <si>
    <t>Ventil rohový bez připojovací trubičky nebo flexi hadičky G 1/2</t>
  </si>
  <si>
    <t>725813112</t>
  </si>
  <si>
    <t xml:space="preserve">Ventil rohový pračkový G 3/4 </t>
  </si>
  <si>
    <t>998725103</t>
  </si>
  <si>
    <t>Přesun hmot tonážní pro zařizovací předměty v objektech v do 24 m</t>
  </si>
  <si>
    <t>725R</t>
  </si>
  <si>
    <t>Ostatní</t>
  </si>
  <si>
    <t>725R Ostatní</t>
  </si>
  <si>
    <t>962032253R1</t>
  </si>
  <si>
    <t xml:space="preserve">Stavební přípomoce </t>
  </si>
  <si>
    <t>hod</t>
  </si>
  <si>
    <t>962032000R2</t>
  </si>
  <si>
    <t xml:space="preserve">Výkop rýh pro ZTI, vč. odv. Zeminy </t>
  </si>
  <si>
    <t>962032253R2</t>
  </si>
  <si>
    <t xml:space="preserve">Obsyp potrubí </t>
  </si>
  <si>
    <t>2 Liberec - Americká - ZTI</t>
  </si>
  <si>
    <t>Liberec - Americká 742/60 - Plyn</t>
  </si>
  <si>
    <t>723</t>
  </si>
  <si>
    <t>Zdravotechnika - vnitřní plynovod</t>
  </si>
  <si>
    <t>723 Zdravotechnika - vnitřní plynovod</t>
  </si>
  <si>
    <t>723111205U00</t>
  </si>
  <si>
    <t>Potrubí ocelové závitové černé bezešvé svařované běžné DN 32</t>
  </si>
  <si>
    <t>723111206U00</t>
  </si>
  <si>
    <t>Potrubí ocelové závitové černé bezešvé svařované běžné DN 40</t>
  </si>
  <si>
    <t>723170114R2</t>
  </si>
  <si>
    <t>Potrubí plynové plastové Pe 100, PN 0,4 MPa, D 50 mm spojované elektrotvarovkami (např. Robustpipe)</t>
  </si>
  <si>
    <t>723150368R00</t>
  </si>
  <si>
    <t>783425413U00</t>
  </si>
  <si>
    <t>Nátěry syntetické potrubí do DN 50  2x antikorozní , 1x základní, 1x email</t>
  </si>
  <si>
    <t>733190108R00</t>
  </si>
  <si>
    <t xml:space="preserve">Zkouška těsnosti potrubí ocelové závitové do DN 50 </t>
  </si>
  <si>
    <t>723160334R2</t>
  </si>
  <si>
    <t xml:space="preserve">Přechodka Tezap Pe/Oc d 40/ DN 32 </t>
  </si>
  <si>
    <t>723160334R1</t>
  </si>
  <si>
    <t xml:space="preserve">Přechodka Isiflo Pe/Oc d 25/ DN 20 </t>
  </si>
  <si>
    <t>723231163U00</t>
  </si>
  <si>
    <t>Kohout kulový přímý G 3/4 PN 42 do 185°C plnoprůtokový s koulí DADO vnitřní závit těžká řad</t>
  </si>
  <si>
    <t>723231164U00</t>
  </si>
  <si>
    <t>Kohout kulový přímý G 1 PN 42 do 185°C plnoprůtokový s koulí DADO vnitřní závit těžká řad</t>
  </si>
  <si>
    <t>723231166U00</t>
  </si>
  <si>
    <t>Kohout kulový přímý G 1 1/2 PN 42 do 185°C plnoprůtokový s koulí DADO vnitřní závit těžká řad</t>
  </si>
  <si>
    <t>723231167U00</t>
  </si>
  <si>
    <t>Kohout kulový přímý G 2 PN 42 do 185°C plnoprůtokový s koulí DADO vnitřní závit těžká řad</t>
  </si>
  <si>
    <t>723160204R00</t>
  </si>
  <si>
    <t>Přípojka k plynoměru spojované na závit bez ochozu G 1</t>
  </si>
  <si>
    <t>723160334R00</t>
  </si>
  <si>
    <t xml:space="preserve">Rozpěrka přípojek plynoměru G 1 </t>
  </si>
  <si>
    <t>72300001R8</t>
  </si>
  <si>
    <t xml:space="preserve">Plynoměrná skříň - dvířka </t>
  </si>
  <si>
    <t>72300001R1</t>
  </si>
  <si>
    <t xml:space="preserve">Napojení plynovodu na stávající řad </t>
  </si>
  <si>
    <t>72300001R2</t>
  </si>
  <si>
    <t xml:space="preserve">Revize plynu </t>
  </si>
  <si>
    <t>72300001R3</t>
  </si>
  <si>
    <t xml:space="preserve">Zemní práce </t>
  </si>
  <si>
    <t>3 Liberec - Americká 742/60 - Plyn</t>
  </si>
  <si>
    <t>Liberec - Americká 742/60 - ÚT</t>
  </si>
  <si>
    <t>731</t>
  </si>
  <si>
    <t>Ústřední vytápění - kotelny</t>
  </si>
  <si>
    <t>731 Ústřední vytápění - kotelny</t>
  </si>
  <si>
    <t>731242494</t>
  </si>
  <si>
    <t>Montáž kotle ocelového závěsného na plyn o výkonu do 45 kW vč. příslušenství</t>
  </si>
  <si>
    <t>00010100R34</t>
  </si>
  <si>
    <t>nástěnný kondenzační kotel o výkonu 35 kW (např.BUDERUS Logamax plus GB192-35i W)</t>
  </si>
  <si>
    <t>00010100R35</t>
  </si>
  <si>
    <t>Vypouštěcí sada se sifonem, odpadním potrubím a rozetou</t>
  </si>
  <si>
    <t>00010100R36</t>
  </si>
  <si>
    <t>ekvitermní modulační regulátor s venkovním čidlem (např. BUDERUS Logamatic RC310 K)</t>
  </si>
  <si>
    <t>00010100R37</t>
  </si>
  <si>
    <t>Kaskádový modul (např. BUDERUS MC400) pro 2 kotle + čidlo THR</t>
  </si>
  <si>
    <t>00010100R38</t>
  </si>
  <si>
    <t>směšovače otopného okruhu (např. Modul BUDERUS MM100)</t>
  </si>
  <si>
    <t>00010100R39</t>
  </si>
  <si>
    <t>Termohydraulický rozdělovač (např. BUDERUS WHY120/80 THR (anuloid))</t>
  </si>
  <si>
    <t>732111128R1</t>
  </si>
  <si>
    <t>Montáž rozdělovačů a sběračů DN 100 z trub ocelových bezešvých</t>
  </si>
  <si>
    <t>00010100R41</t>
  </si>
  <si>
    <t xml:space="preserve">Rozdělovač DN70 - L=1000 mm vč. izolace a upevnění </t>
  </si>
  <si>
    <t>00010100R411</t>
  </si>
  <si>
    <t xml:space="preserve">Sběrač DN70 - L=1000 mm vč. izolace a upevnění </t>
  </si>
  <si>
    <t>734209126R00</t>
  </si>
  <si>
    <t xml:space="preserve">Montáž armatury závitové s třemi závity G 5/4 </t>
  </si>
  <si>
    <t>00010100R43</t>
  </si>
  <si>
    <t>Trojcestný směšovací ventil DN32, Ksv=16 (např. ESBE VRG 131 32-16)</t>
  </si>
  <si>
    <t>00010100R44</t>
  </si>
  <si>
    <t>Servopohon (např. ESBE ARA 662M, 230V, 120s, 3 bodové)</t>
  </si>
  <si>
    <t>725539305U00</t>
  </si>
  <si>
    <t>Montáž ohřívačů zásobníkových stacionárních tlakových do 500 litrů</t>
  </si>
  <si>
    <t>00010100R46</t>
  </si>
  <si>
    <t>Nepřímotopný zásobník o objemu 400l (např. TV DRAŽICE OKC 400 NTR/BP)</t>
  </si>
  <si>
    <t>732429212</t>
  </si>
  <si>
    <t>Montáž čerpadla oběhového mokroběžného závitového DN 25</t>
  </si>
  <si>
    <t>00010100R48</t>
  </si>
  <si>
    <t>Čerpadlo oběhové mokroběžné 230V PN10 (např. Grundfos MAGNA3 25-60 180)</t>
  </si>
  <si>
    <t>732429215</t>
  </si>
  <si>
    <t>Montáž čerpadla oběhového mokroběžného závitového DN 32</t>
  </si>
  <si>
    <t>00010100R49</t>
  </si>
  <si>
    <t>Čerpadlo oběhové mokroběžné 230V PN6/10 (např. Grundfos MAGNA1 32-40 180)</t>
  </si>
  <si>
    <t>732331618R2</t>
  </si>
  <si>
    <t>Montáž nádoby tlakové expanzní s membránou závitové připojení PN 0,6 o objemu 100 litrů</t>
  </si>
  <si>
    <t>00010100R51</t>
  </si>
  <si>
    <t>Expanzní nádoba o objemu 100l (např. REFLEX NG100/6)</t>
  </si>
  <si>
    <t>734412113R1</t>
  </si>
  <si>
    <t xml:space="preserve">Montáž měřiče tepla </t>
  </si>
  <si>
    <t>00010100R53</t>
  </si>
  <si>
    <t>Ultrazvukový měřič tepla (např. SIEMENS Ultraheat UH50-A05)</t>
  </si>
  <si>
    <t>00010100R54</t>
  </si>
  <si>
    <t>Ultrazvukový měřič tepla (např. SIEMENS Ultraheat UH50-A45)</t>
  </si>
  <si>
    <t>00010100R55</t>
  </si>
  <si>
    <t>Ultrazvukový měřič tepla (např. SIEMENS Ultraheat UH50-A50)</t>
  </si>
  <si>
    <t>00010100R56</t>
  </si>
  <si>
    <t xml:space="preserve">Jímka pro teplotní čidlo </t>
  </si>
  <si>
    <t>998731102R00</t>
  </si>
  <si>
    <t>Přesun hmot tonážní pro kotelny v objektech v do 12 m</t>
  </si>
  <si>
    <t xml:space="preserve"> 731.</t>
  </si>
  <si>
    <t>Ústřední vytápění - odkouření</t>
  </si>
  <si>
    <t xml:space="preserve"> 731. Ústřední vytápění - odkouření</t>
  </si>
  <si>
    <t>731810102R1</t>
  </si>
  <si>
    <t xml:space="preserve">Montáž systému odtahu spalin </t>
  </si>
  <si>
    <t>00010100R58</t>
  </si>
  <si>
    <t>Adaptér pro paralelní odvod spalin z 80/125 na 2x80</t>
  </si>
  <si>
    <t>00010100R59</t>
  </si>
  <si>
    <t>Základní stavební sada DN110 pro kaskádu dvou kotlů každý s výkonem do 50 kW</t>
  </si>
  <si>
    <t>00010100R60</t>
  </si>
  <si>
    <t xml:space="preserve">Rozšíření DN110 na DN125, plast PP </t>
  </si>
  <si>
    <t>00010100R61</t>
  </si>
  <si>
    <t xml:space="preserve">Kouřovod, stavební sada kaskády pro šachtu DN125 </t>
  </si>
  <si>
    <t>00010100R62</t>
  </si>
  <si>
    <t xml:space="preserve">Koleno DN125, 15°, plast PP </t>
  </si>
  <si>
    <t>00010100R63</t>
  </si>
  <si>
    <t xml:space="preserve">Koleno DN125, 30°, plast PP </t>
  </si>
  <si>
    <t>00010100R64</t>
  </si>
  <si>
    <t xml:space="preserve">Koleno DN125, 45°, plast PP </t>
  </si>
  <si>
    <t>00010100R65</t>
  </si>
  <si>
    <t xml:space="preserve">Koleno DN125, 87°, plast PP </t>
  </si>
  <si>
    <t>00010100R66</t>
  </si>
  <si>
    <t>Trubka DN125, 2000 mm, plast PP, včetně objímky a těsnění</t>
  </si>
  <si>
    <t>00010100R67</t>
  </si>
  <si>
    <t>Trubka DN125, 1000 mm, plast PP, včetně objímky a těsnění</t>
  </si>
  <si>
    <t>00010100R68</t>
  </si>
  <si>
    <t>Trubka DN125, 500 mm, plast PP, včetně objímky a těsnění</t>
  </si>
  <si>
    <t>00010100R69</t>
  </si>
  <si>
    <t xml:space="preserve">Koncový element pro průchod šikmou střechou </t>
  </si>
  <si>
    <t>731810102R2</t>
  </si>
  <si>
    <t xml:space="preserve">Montáž systému pro přívod spalovacího vzduchu </t>
  </si>
  <si>
    <t>00010100R71</t>
  </si>
  <si>
    <t xml:space="preserve">Trubka DN80, 2000 mm, plast PP </t>
  </si>
  <si>
    <t>00010100R72</t>
  </si>
  <si>
    <t xml:space="preserve">Trubka DN80, 1000 mm, plast PP </t>
  </si>
  <si>
    <t>00010100R73</t>
  </si>
  <si>
    <t xml:space="preserve">Trubka DN80, 500 mm, plast PP </t>
  </si>
  <si>
    <t>00010100R74</t>
  </si>
  <si>
    <t xml:space="preserve">Koleno DN80, 87°, plast PP </t>
  </si>
  <si>
    <t>00010100R75</t>
  </si>
  <si>
    <t xml:space="preserve">T-KUS DN80, plast PP </t>
  </si>
  <si>
    <t>00010100R76</t>
  </si>
  <si>
    <t xml:space="preserve">Protidešťová žaluzie se sítí proti hmyzu </t>
  </si>
  <si>
    <t>713463133U00</t>
  </si>
  <si>
    <t>Montáž izolace tepelné potrubí potrubními pouzdry bez úpravy slepenými 1x D do 100 mm</t>
  </si>
  <si>
    <t>00010100R77</t>
  </si>
  <si>
    <t>Návleková izolace min. tl. 25mm s parotěsnou zábranou</t>
  </si>
  <si>
    <t>735159220R00</t>
  </si>
  <si>
    <t>Montáž otopných těles panelových dvouřadých mimo těles délky do 1500 mm</t>
  </si>
  <si>
    <t>00010100R79</t>
  </si>
  <si>
    <t xml:space="preserve">Deskové otopné těleso 22-900x700 (např. RADIK VK) </t>
  </si>
  <si>
    <t>00010100R80</t>
  </si>
  <si>
    <t>Deskové otopné těleso - 22-600x1200 (např. RADIK VK)</t>
  </si>
  <si>
    <t>00010100R81</t>
  </si>
  <si>
    <t>Deskové otopné těleso - 22-600x1000 (např. RADIK VK)</t>
  </si>
  <si>
    <t>00010100R82</t>
  </si>
  <si>
    <t>Deskové otopné těleso - 22-600x600 (např. RADIK VK)</t>
  </si>
  <si>
    <t>00010100R83</t>
  </si>
  <si>
    <t>Deskové otopné těleso - 22-500x500 (např. RADIK VK)</t>
  </si>
  <si>
    <t>00010100R85</t>
  </si>
  <si>
    <t>Deskové otopné těleso - 21-600x1000 (např. RADIK VK)</t>
  </si>
  <si>
    <t>00010100R86</t>
  </si>
  <si>
    <t>Deskové otopné těleso - 21-600x800 (např. RADIK VK)</t>
  </si>
  <si>
    <t>00010100R87</t>
  </si>
  <si>
    <t>Deskové otopné těleso - 21-600x600 (např. RADIK VK)</t>
  </si>
  <si>
    <t>00010100R88</t>
  </si>
  <si>
    <t>Deskové otopné těleso - 21-600x500 (např. RADIK VK)</t>
  </si>
  <si>
    <t>00010100R89</t>
  </si>
  <si>
    <t>Deskové otopné těleso - 21-500x1400 (např. RADIK VK)</t>
  </si>
  <si>
    <t>00010100R90</t>
  </si>
  <si>
    <t>Deskové otopné těleso - 21-500x1000 (např. RADIK VK)</t>
  </si>
  <si>
    <t>00010100R91</t>
  </si>
  <si>
    <t>Deskové otopné těleso - 21-500x800 (např. RADIK VK)</t>
  </si>
  <si>
    <t>00010100R92</t>
  </si>
  <si>
    <t>Deskové otopné těleso - 21-500x500 (např. RADIK VK)</t>
  </si>
  <si>
    <t>735164522U00</t>
  </si>
  <si>
    <t>Montáž otopného tělesa trubkového na stěny výšky tělesa přes 1340 mm</t>
  </si>
  <si>
    <t>00010100R94</t>
  </si>
  <si>
    <t>Trubkové otopné těleso 1820x600 (např. Koralux Linear Max - KLM)</t>
  </si>
  <si>
    <t>00010100R95</t>
  </si>
  <si>
    <t>Trubkové otopné těleso 1500x600 (např. Koralux Linear Max - KLM)</t>
  </si>
  <si>
    <t>998735103R00</t>
  </si>
  <si>
    <t>Přesun hmot tonážní pro otopná tělesa v objektech v do 24 m</t>
  </si>
  <si>
    <t>731.4</t>
  </si>
  <si>
    <t>Ústřední vytápění - potrubí</t>
  </si>
  <si>
    <t>731.4 Ústřední vytápění - potrubí</t>
  </si>
  <si>
    <t>733222106U00</t>
  </si>
  <si>
    <t>Potrubí měděné polotvrdé spojované měkkým pájením D 35x1,5</t>
  </si>
  <si>
    <t>733222105U00</t>
  </si>
  <si>
    <t>Potrubí měděné polotvrdé spojované měkkým pájením D 28x1,5</t>
  </si>
  <si>
    <t>733222104U00</t>
  </si>
  <si>
    <t>Potrubí měděné polotvrdé spojované měkkým pájením D 22x1</t>
  </si>
  <si>
    <t>733222103U00</t>
  </si>
  <si>
    <t>Potrubí měděné polotvrdé spojované měkkým pájením D 18x1</t>
  </si>
  <si>
    <t>733222102U00</t>
  </si>
  <si>
    <t>Potrubí měděné polotvrdé spojované měkkým pájením D 15x1</t>
  </si>
  <si>
    <t>733291101U00</t>
  </si>
  <si>
    <t xml:space="preserve">Zkouška těsnosti potrubí měděné do D 35x1,5 </t>
  </si>
  <si>
    <t>713463121U00</t>
  </si>
  <si>
    <t>000927192</t>
  </si>
  <si>
    <t xml:space="preserve">Izolace (např.Tubolit) - tl. 25 mm,    d 35 mm </t>
  </si>
  <si>
    <t xml:space="preserve">Izolace (např.Tubolit) - tl. 13 mm,    d 28 mm </t>
  </si>
  <si>
    <t xml:space="preserve">Izolace (např.Tubolit) - tl. 13 mm,    d 22 mm </t>
  </si>
  <si>
    <t>000927155</t>
  </si>
  <si>
    <t xml:space="preserve">Izolace (např.Tubolit) - tl. 13 mm,    d 18 mm </t>
  </si>
  <si>
    <t>000927154</t>
  </si>
  <si>
    <t xml:space="preserve">Izolace (např.Tubolit) - tl. 13 mm,    d 15 mm </t>
  </si>
  <si>
    <t>998733103R00</t>
  </si>
  <si>
    <t>Přesun hmot tonážní pro rozvody potrubí v objektech v do 24 m</t>
  </si>
  <si>
    <t>731.5</t>
  </si>
  <si>
    <t>Ústřední vytápění - armatury</t>
  </si>
  <si>
    <t>731.5 Ústřední vytápění - armatury</t>
  </si>
  <si>
    <t>734292713U00</t>
  </si>
  <si>
    <t>734292714U00</t>
  </si>
  <si>
    <t>734292715U00</t>
  </si>
  <si>
    <t>Kohout kulový přímý G 1 PN 42 do 185°C vnitřní závit</t>
  </si>
  <si>
    <t>734292716U00</t>
  </si>
  <si>
    <t>Kohout kulový přímý G 1 1/4 PN 42 do 185°C vnitřní závit</t>
  </si>
  <si>
    <t>734242414U00</t>
  </si>
  <si>
    <t xml:space="preserve">Ventil závitový zpětný přímý G 1 PN 16 do 110°C </t>
  </si>
  <si>
    <t>734242415U00</t>
  </si>
  <si>
    <t xml:space="preserve">Ventil závitový zpětný přímý G 5/4 PN 16 do 110°C </t>
  </si>
  <si>
    <t>734291244U00</t>
  </si>
  <si>
    <t>Filtr závitový přímý G 1 PN 16 do 130°C s vnitřními závity</t>
  </si>
  <si>
    <t>734209112R00</t>
  </si>
  <si>
    <t xml:space="preserve">Montáž armatury závitové s dvěma závity G 3/8 </t>
  </si>
  <si>
    <t>734209113R00</t>
  </si>
  <si>
    <t xml:space="preserve">Montáž armatury závitové s dvěma závity G 1/2 </t>
  </si>
  <si>
    <t>734209114R00</t>
  </si>
  <si>
    <t xml:space="preserve">Montáž armatury závitové s dvěma závity G 3/4 </t>
  </si>
  <si>
    <t>00010100R106</t>
  </si>
  <si>
    <t xml:space="preserve">Vyvažovací ventil (např. TA Hydronics STAD) DN10 </t>
  </si>
  <si>
    <t>00010100R107</t>
  </si>
  <si>
    <t xml:space="preserve">Vyvažovací ventil (např. TA Hydronics STAD) DN15 </t>
  </si>
  <si>
    <t>00010100R108</t>
  </si>
  <si>
    <t xml:space="preserve">Vyvažovací ventil (např. TA Hydronics STAD) DN20 </t>
  </si>
  <si>
    <t>7342091R2</t>
  </si>
  <si>
    <t xml:space="preserve">Montáž el. topného tělesa </t>
  </si>
  <si>
    <t>00010100R110</t>
  </si>
  <si>
    <t>El. topné těleso 500W s integrovaným regulátorem teploty (např. Korado Z-KTTR-0500)</t>
  </si>
  <si>
    <t>7342091R1</t>
  </si>
  <si>
    <t xml:space="preserve">Montáž armatury závitové se čtyřmi závity G 1/2 </t>
  </si>
  <si>
    <t>00010100R111</t>
  </si>
  <si>
    <t>Rohové H šroubení s integrovaným termostatickým ventilem - armatura (např. Korado HM včetně termos</t>
  </si>
  <si>
    <t>00010100R112</t>
  </si>
  <si>
    <t>Uzavírací rohové H šroubení pro připojení deskového otopného tělěsa</t>
  </si>
  <si>
    <t>00010100R114</t>
  </si>
  <si>
    <t xml:space="preserve">Svěrné šroubení </t>
  </si>
  <si>
    <t>00010100R115</t>
  </si>
  <si>
    <t xml:space="preserve">Krytka potrubí </t>
  </si>
  <si>
    <t>998734103R00</t>
  </si>
  <si>
    <t>Přesun hmot tonážní pro armatury v objektech v do 24 m</t>
  </si>
  <si>
    <t>731.6</t>
  </si>
  <si>
    <t>Ústřední vytápění - hlavice OT</t>
  </si>
  <si>
    <t>731.6 Ústřední vytápění - hlavice OT</t>
  </si>
  <si>
    <t>734209105R00</t>
  </si>
  <si>
    <t xml:space="preserve">Montáž armatury závitové s jedním závitem G 1 </t>
  </si>
  <si>
    <t>00010100R117</t>
  </si>
  <si>
    <t>Termostatická hlavice (např. IMI Heimeier VD pro VK)</t>
  </si>
  <si>
    <t>731.7</t>
  </si>
  <si>
    <t>Ústřední vytápění - ostatní</t>
  </si>
  <si>
    <t>731.7 Ústřední vytápění - ostatní</t>
  </si>
  <si>
    <t>7355111R3</t>
  </si>
  <si>
    <t xml:space="preserve">Montáž skříně podomítkové </t>
  </si>
  <si>
    <t>00010100R124</t>
  </si>
  <si>
    <t xml:space="preserve">Skříň podomítková atyp 500x500x150 </t>
  </si>
  <si>
    <t>00010100R125</t>
  </si>
  <si>
    <t xml:space="preserve">Skříň podomítková atyp 400x400x150 </t>
  </si>
  <si>
    <t>962032200R1</t>
  </si>
  <si>
    <t>00000022000q</t>
  </si>
  <si>
    <t xml:space="preserve">Uvedení kotle do provozu </t>
  </si>
  <si>
    <t xml:space="preserve">Revize spalinové cesty </t>
  </si>
  <si>
    <t xml:space="preserve">Topná zkouška </t>
  </si>
  <si>
    <t>4 Liberec - Americká 742/60 - ÚT</t>
  </si>
  <si>
    <t>5</t>
  </si>
  <si>
    <t>Liberec - Americká 742/60 - VZT</t>
  </si>
  <si>
    <t>751</t>
  </si>
  <si>
    <t>Vzduchotechnika - zařízení odtahové ventilátory</t>
  </si>
  <si>
    <t>751 Vzduchotechnika - zařízení odtahové ventilátory</t>
  </si>
  <si>
    <t>751122052</t>
  </si>
  <si>
    <t xml:space="preserve">Mtž vent rad ntl základního D do 200 mm </t>
  </si>
  <si>
    <t>00010100R2</t>
  </si>
  <si>
    <t>Odtahový radiální ventilátor se zpětnou klapkou a časovým doběhem (např. SYSTEM AIR DX 200T)</t>
  </si>
  <si>
    <t>00010100R3</t>
  </si>
  <si>
    <t>Odtahový radiální ventilátor se zpětnou klapkou a časovým doběhem (např. SYSTEM AIR DX 400TD)</t>
  </si>
  <si>
    <t>00010100R4</t>
  </si>
  <si>
    <t>Odtahový radiální ventilátor se zpětnou klapkou a časovým doběhem (např. ELEKTRODESIGN SP120/2)</t>
  </si>
  <si>
    <t>00010100R5</t>
  </si>
  <si>
    <t>Odtahový radiální ventilátor se zpětnou klapkou a časovým doběhem (např. ELEKTRODESIGN BP200/2)</t>
  </si>
  <si>
    <t>752</t>
  </si>
  <si>
    <t>Vzduchotechnika - výfukové hlavice</t>
  </si>
  <si>
    <t>752 Vzduchotechnika - výfukové hlavice</t>
  </si>
  <si>
    <t>751514777</t>
  </si>
  <si>
    <t>Mtž výfukové hlavice potrubí kruhové bez příruby D do 300 mm</t>
  </si>
  <si>
    <t>00010100R7</t>
  </si>
  <si>
    <t xml:space="preserve">Výfuková hlavice (např. MART VH250 - D=250mm) </t>
  </si>
  <si>
    <t>00010100R8</t>
  </si>
  <si>
    <t xml:space="preserve">Výfuková hlavice (např. MART VH200 - D=200mm) </t>
  </si>
  <si>
    <t>00010100R9</t>
  </si>
  <si>
    <t xml:space="preserve">Výfuková hlavice (např. MART VH160 - D=160mm) </t>
  </si>
  <si>
    <t>00010100R10</t>
  </si>
  <si>
    <t xml:space="preserve">Výfuková hlavice (např. MART VH125 - D=125mm) </t>
  </si>
  <si>
    <t>753</t>
  </si>
  <si>
    <t>Vzduchotechnika - kruhové potrubí</t>
  </si>
  <si>
    <t>753 Vzduchotechnika - kruhové potrubí</t>
  </si>
  <si>
    <t>751510043R1</t>
  </si>
  <si>
    <t>Vzduchotechnické potrubí pozink kruhové spirálně vinuté D 250 mm vč. závěsů</t>
  </si>
  <si>
    <t>751510042R1</t>
  </si>
  <si>
    <t>Vzduchotechnické potrubí pozink kruhové spirálně vinuté D 200 mm vč. závěsů</t>
  </si>
  <si>
    <t>751510042R2</t>
  </si>
  <si>
    <t>Vzduchotechnické potrubí pozink kruhové spirálně vinuté D 160 mm vč. závěsů</t>
  </si>
  <si>
    <t>751510042R3</t>
  </si>
  <si>
    <t>Vzduchotechnické potrubí pozink kruhové spirálně vinuté D 125 mm vč. závěsů</t>
  </si>
  <si>
    <t>751510041R1</t>
  </si>
  <si>
    <t>Vzduchotechnické potrubí pozink kruhové spirálně vinuté D 100 mm vč. závěsů</t>
  </si>
  <si>
    <t>00010100R721</t>
  </si>
  <si>
    <t>Návleková izolace min. tl. 25mm s parotěsnou zábranou D 100</t>
  </si>
  <si>
    <t>751510041R5</t>
  </si>
  <si>
    <t>VZT izolované potrubí (např. SONOFLEX MI 102 ohebná Al hadice)</t>
  </si>
  <si>
    <t>754</t>
  </si>
  <si>
    <t>Vzduchotechnika - oblouky</t>
  </si>
  <si>
    <t>754 Vzduchotechnika - oblouky</t>
  </si>
  <si>
    <t>751514178</t>
  </si>
  <si>
    <t>Mtž oblouku do plech potrubí kruh bez příruby D do 200 mm</t>
  </si>
  <si>
    <t>00010100R12</t>
  </si>
  <si>
    <t xml:space="preserve">VZT oblouk 90°- S MART - D=200mm včetně montáže </t>
  </si>
  <si>
    <t>00010100R13</t>
  </si>
  <si>
    <t xml:space="preserve">VZT oblouk 90° - S MART - D=160mm včetně montáže </t>
  </si>
  <si>
    <t>00010100R14</t>
  </si>
  <si>
    <t xml:space="preserve">VZT oblouk 90° - S MART- D=125mm včetně montáže </t>
  </si>
  <si>
    <t>00010100R15</t>
  </si>
  <si>
    <t xml:space="preserve">VZT oblouk 90° - S MART- D=100mm včetně montáže </t>
  </si>
  <si>
    <t>00010100R16</t>
  </si>
  <si>
    <t xml:space="preserve">VZT oblouk 45°- S MART - D=200mm včetně montáže </t>
  </si>
  <si>
    <t>755</t>
  </si>
  <si>
    <t>Vzduchotechnika - přechody</t>
  </si>
  <si>
    <t>755 Vzduchotechnika - přechody</t>
  </si>
  <si>
    <t>751514478</t>
  </si>
  <si>
    <t>Mtž přechodu osového do plech potrubí kruh bez příruby D do 200 mm</t>
  </si>
  <si>
    <t>00010100R18</t>
  </si>
  <si>
    <t>VZT přechod osový - S MART - 125/100mm včetně montáže</t>
  </si>
  <si>
    <t>756</t>
  </si>
  <si>
    <t>Vzduchotechnika - odbočky</t>
  </si>
  <si>
    <t>756 Vzduchotechnika - odbočky</t>
  </si>
  <si>
    <t>751514378</t>
  </si>
  <si>
    <t>Mtž odbočky oboustranné do plech potrubí kruh bez příruby D do 300 mm</t>
  </si>
  <si>
    <t>00010100R20</t>
  </si>
  <si>
    <t>VZT Odbočka oboustranná 180° - S MART - 200/100 včetně montáže</t>
  </si>
  <si>
    <t>00010100R22</t>
  </si>
  <si>
    <t>VZT Odbočka jednostranná 90° - S MART - 250/200 včetně montáže</t>
  </si>
  <si>
    <t>00010100R23</t>
  </si>
  <si>
    <t>VZT Odbočka jednostranná 90° - S MART - 250/160 včetně montáže</t>
  </si>
  <si>
    <t>00010100R24</t>
  </si>
  <si>
    <t>VZT Odbočka jednostranná 90° - S MART - 200/100 včetně montáže</t>
  </si>
  <si>
    <t>00010100R25</t>
  </si>
  <si>
    <t>VZT Odbočka jednostranná 90° - S MART - 160/100 včetně montáže</t>
  </si>
  <si>
    <t>00010100R26</t>
  </si>
  <si>
    <t>VZT Odbočka jednostranná 90° - S MART - 125/100 včetně montáže</t>
  </si>
  <si>
    <t>757</t>
  </si>
  <si>
    <t>Vzduchotechnika - sběr kondenzátu</t>
  </si>
  <si>
    <t>757 Vzduchotechnika - sběr kondenzátu</t>
  </si>
  <si>
    <t>7515262R1</t>
  </si>
  <si>
    <t xml:space="preserve">Montáž odvodu kondenzátu D do 300 mm </t>
  </si>
  <si>
    <t>00010100R28</t>
  </si>
  <si>
    <t xml:space="preserve">Set odvodu kondenzátu pro potrubí D=250mm </t>
  </si>
  <si>
    <t>00010100R29</t>
  </si>
  <si>
    <t xml:space="preserve">Set odvodu kondenzátu pro potrubí D=200mm </t>
  </si>
  <si>
    <t>00010100R30</t>
  </si>
  <si>
    <t xml:space="preserve">Set odvodu kondenzátu pro potrubí D=160mm </t>
  </si>
  <si>
    <t>00010100R31</t>
  </si>
  <si>
    <t xml:space="preserve">Set odvodu kondenzátu pro potrubí D=125mm </t>
  </si>
  <si>
    <t>5 Liberec - Americká 742/60 - VZT</t>
  </si>
  <si>
    <t>Liberec - Americká 742/60 - Elektro</t>
  </si>
  <si>
    <t>M21</t>
  </si>
  <si>
    <t>ELEKTROMONTÁŽE</t>
  </si>
  <si>
    <t>M21 ELEKTROMONTÁŽE</t>
  </si>
  <si>
    <t>210800549R00</t>
  </si>
  <si>
    <t xml:space="preserve">CY 16 mm2 zelenožlutý (PU) </t>
  </si>
  <si>
    <t>210800546R00</t>
  </si>
  <si>
    <t xml:space="preserve">CY 6 mm2 zelenožlutý (PU) </t>
  </si>
  <si>
    <t>210810045R00</t>
  </si>
  <si>
    <t xml:space="preserve">CYKY-CYKYm 3Cx1,5 mm2 750V (PU) </t>
  </si>
  <si>
    <t>210810046R00</t>
  </si>
  <si>
    <t xml:space="preserve">CYKY-CYKYm 3Cx2,5 mm2 750V (PU) </t>
  </si>
  <si>
    <t>210810055R00</t>
  </si>
  <si>
    <t xml:space="preserve">CYKY-CYKYm 5Cx2,5 mm2 750V (PU) </t>
  </si>
  <si>
    <t>210810054R00</t>
  </si>
  <si>
    <t xml:space="preserve">CYKY-CYKYm 4 x 95 mm2 750V (PU) </t>
  </si>
  <si>
    <t>210810057R00</t>
  </si>
  <si>
    <t xml:space="preserve">CYKY-CYKYm 5Cx6 mm2 750V (PU) </t>
  </si>
  <si>
    <t>210010066R00</t>
  </si>
  <si>
    <t xml:space="preserve">trubka inst,kopoflex do pr.100 </t>
  </si>
  <si>
    <t>210110029U00</t>
  </si>
  <si>
    <t xml:space="preserve">Infrapasivní čidlo pohybu </t>
  </si>
  <si>
    <t>210010313R00</t>
  </si>
  <si>
    <t xml:space="preserve">krab,odbočná s víčkem (KO 125) čtverc, bez zap, </t>
  </si>
  <si>
    <t>210010312R00</t>
  </si>
  <si>
    <t xml:space="preserve">krab,odbočná s víčkem (KO 97) kruhová bez zapoj, </t>
  </si>
  <si>
    <t>210010311R00</t>
  </si>
  <si>
    <t xml:space="preserve">krab,odbočná s víčkem (1901,KO 68) kruh, bez zap, </t>
  </si>
  <si>
    <t>210010322R00</t>
  </si>
  <si>
    <t xml:space="preserve">krab,odbočná s víčkem,svor,(KR 97) kruh, vč,zapoj, </t>
  </si>
  <si>
    <t>210010362R00</t>
  </si>
  <si>
    <t xml:space="preserve">krab,rozv,kov,vč,zap,typ 7216-5xP 16 145x145mm </t>
  </si>
  <si>
    <t>210010321R00</t>
  </si>
  <si>
    <t xml:space="preserve">krab,odboč,s víčkem,svor,(1903,KR 68) kruh,vč,zap, </t>
  </si>
  <si>
    <t>210110001R00</t>
  </si>
  <si>
    <t xml:space="preserve">spín,nást,prost,obyč, 1-pólový - řazení 1 </t>
  </si>
  <si>
    <t>210110003R00</t>
  </si>
  <si>
    <t xml:space="preserve">sériový přepínač - řazení 5 nást,prost,obyč, </t>
  </si>
  <si>
    <t>210110004R00</t>
  </si>
  <si>
    <t xml:space="preserve">střídavý přepínač - řazení 6 nást,prost,obyč, </t>
  </si>
  <si>
    <t>215112222</t>
  </si>
  <si>
    <t xml:space="preserve">ovladač tlač, zapín, 1/0S se sign,doutnavkou </t>
  </si>
  <si>
    <t>210220321R00</t>
  </si>
  <si>
    <t xml:space="preserve">svorka na potrubí 'Bernard' vč,pásku (bez vodič,) </t>
  </si>
  <si>
    <t>215191611</t>
  </si>
  <si>
    <t xml:space="preserve">svorkovnice potenciálu </t>
  </si>
  <si>
    <t>210010003R00</t>
  </si>
  <si>
    <t xml:space="preserve">trubka oheb,el,inst, typ 23  Ý 23mm (PO) </t>
  </si>
  <si>
    <t>210010004R00</t>
  </si>
  <si>
    <t xml:space="preserve">trubka oheb,el,inst, typ 23  Ý 29mm (PO) </t>
  </si>
  <si>
    <t>210230001R00</t>
  </si>
  <si>
    <t xml:space="preserve">montáž ventilátoru do pr,150 </t>
  </si>
  <si>
    <t>210111023U00</t>
  </si>
  <si>
    <t xml:space="preserve">zás,v krabici prost,obyč, 10/16A 250V 2P+Z průb,m, </t>
  </si>
  <si>
    <t>258653223</t>
  </si>
  <si>
    <t xml:space="preserve">montáž svítidel bytových do 1 zdroj. </t>
  </si>
  <si>
    <t>258653222</t>
  </si>
  <si>
    <t xml:space="preserve">montáž svítidel VDT do 1 zdroj.+ čidlo </t>
  </si>
  <si>
    <t>258653221</t>
  </si>
  <si>
    <t xml:space="preserve">montáž svítidel koupelnových </t>
  </si>
  <si>
    <t>258653331</t>
  </si>
  <si>
    <t xml:space="preserve">Montáž svítidel kuch. pod linku zářivkových do 40W </t>
  </si>
  <si>
    <t>M22 ELEKTROMONTÁŽE</t>
  </si>
  <si>
    <t>280001</t>
  </si>
  <si>
    <t>SEKU, SYKY, koax,,,, do 6mm vnějš,průměru  vtažení do trubek</t>
  </si>
  <si>
    <t>280021</t>
  </si>
  <si>
    <t xml:space="preserve">UTP 4x2x0,5mmdo pr.6 mm vtažení do trubek </t>
  </si>
  <si>
    <t>3569852</t>
  </si>
  <si>
    <t xml:space="preserve">montáž DT </t>
  </si>
  <si>
    <t>3569853</t>
  </si>
  <si>
    <t xml:space="preserve">montáž tabel do 10 tl </t>
  </si>
  <si>
    <t>3569854</t>
  </si>
  <si>
    <t xml:space="preserve">kompletní zapojení a odzkoušení DT </t>
  </si>
  <si>
    <t>souib.</t>
  </si>
  <si>
    <t>2865399</t>
  </si>
  <si>
    <t xml:space="preserve">montáž a zapojení STA stožár, anténa, zesilovač </t>
  </si>
  <si>
    <t>soub.</t>
  </si>
  <si>
    <t>2865400</t>
  </si>
  <si>
    <t xml:space="preserve">měření zásuvek STA </t>
  </si>
  <si>
    <t>2865401</t>
  </si>
  <si>
    <t xml:space="preserve">měření zásuvek PC </t>
  </si>
  <si>
    <t>210111024U00</t>
  </si>
  <si>
    <t xml:space="preserve">zás. komunikační PC </t>
  </si>
  <si>
    <t>210111025U00</t>
  </si>
  <si>
    <t xml:space="preserve">zás. anténní koncová </t>
  </si>
  <si>
    <t>215142112</t>
  </si>
  <si>
    <t xml:space="preserve">st domovní zvonek </t>
  </si>
  <si>
    <t>1.00</t>
  </si>
  <si>
    <t>ROZVADĚČE</t>
  </si>
  <si>
    <t>1.00 ROZVADĚČE</t>
  </si>
  <si>
    <t>A-0101-01</t>
  </si>
  <si>
    <t>Rozvodnice "Z" bytové zapojení a osazení</t>
  </si>
  <si>
    <t>A-0101-0</t>
  </si>
  <si>
    <t>Rozvodnice 'Z' elektroměrová + spol.spotřeba</t>
  </si>
  <si>
    <t>320410001</t>
  </si>
  <si>
    <t>Celk,prohl,el,zaříz,a vyhot,rev,zp,do 50,tis,mont, byt + spol.prostory</t>
  </si>
  <si>
    <t>objem</t>
  </si>
  <si>
    <t>320410002</t>
  </si>
  <si>
    <t>Celk,prohl,el,zař,a vyhot,zpr,do 250,tis,mont,pr, hromosvod</t>
  </si>
  <si>
    <t>900</t>
  </si>
  <si>
    <t>900 HZS</t>
  </si>
  <si>
    <t xml:space="preserve">Hromosvod, uzemnění - práce </t>
  </si>
  <si>
    <t>hod.</t>
  </si>
  <si>
    <t xml:space="preserve">Borací práce </t>
  </si>
  <si>
    <t xml:space="preserve">Dozor koordinace, rozkreslení stavby </t>
  </si>
  <si>
    <t>901</t>
  </si>
  <si>
    <t>MATERIÁL NOSNÝ</t>
  </si>
  <si>
    <t>901 MATERIÁL NOSNÝ</t>
  </si>
  <si>
    <t>33766</t>
  </si>
  <si>
    <t xml:space="preserve">CY 16mm2 zelenožlutý </t>
  </si>
  <si>
    <t>33736</t>
  </si>
  <si>
    <t xml:space="preserve">CY  6mm2 zelenožlutý </t>
  </si>
  <si>
    <t>33914</t>
  </si>
  <si>
    <t xml:space="preserve">CYKY 3Jx1,5mm2 </t>
  </si>
  <si>
    <t>33918</t>
  </si>
  <si>
    <t xml:space="preserve">CYKY 3Jx2,5mm2 </t>
  </si>
  <si>
    <t>2960</t>
  </si>
  <si>
    <t xml:space="preserve">CYKY 5Cx1,5mm2 </t>
  </si>
  <si>
    <t xml:space="preserve">CYKY 5Jx2,5mm2 </t>
  </si>
  <si>
    <t>2945</t>
  </si>
  <si>
    <t xml:space="preserve">CYKY 3*95+50mm2 </t>
  </si>
  <si>
    <t>2962</t>
  </si>
  <si>
    <t xml:space="preserve">CYKY 5Jx6mm2 </t>
  </si>
  <si>
    <t>1403</t>
  </si>
  <si>
    <t xml:space="preserve">FeZn Ý 10mm </t>
  </si>
  <si>
    <t>1404</t>
  </si>
  <si>
    <t xml:space="preserve">Pásovina FeZn 30*4 </t>
  </si>
  <si>
    <t>1405</t>
  </si>
  <si>
    <t xml:space="preserve">drát ALMGSI pr.8 </t>
  </si>
  <si>
    <t>1406</t>
  </si>
  <si>
    <t xml:space="preserve">svorka so </t>
  </si>
  <si>
    <t>1407</t>
  </si>
  <si>
    <t xml:space="preserve">svorka ss </t>
  </si>
  <si>
    <t>1408</t>
  </si>
  <si>
    <t xml:space="preserve">podpěra vedení do zdiva </t>
  </si>
  <si>
    <t>1409</t>
  </si>
  <si>
    <t xml:space="preserve">podpěra vedení střecha , </t>
  </si>
  <si>
    <t>1410</t>
  </si>
  <si>
    <t xml:space="preserve">držák úhelníku </t>
  </si>
  <si>
    <t>1411</t>
  </si>
  <si>
    <t xml:space="preserve">ochranný úhelník </t>
  </si>
  <si>
    <t>1412</t>
  </si>
  <si>
    <t xml:space="preserve">svorka SR 3 </t>
  </si>
  <si>
    <t>229</t>
  </si>
  <si>
    <t xml:space="preserve">Trubka kopoflex 63 </t>
  </si>
  <si>
    <t>60006</t>
  </si>
  <si>
    <t xml:space="preserve">Infrapasivní čidlo pohybu stand, </t>
  </si>
  <si>
    <t>307</t>
  </si>
  <si>
    <t xml:space="preserve">krabice KO 125 </t>
  </si>
  <si>
    <t>306</t>
  </si>
  <si>
    <t xml:space="preserve">krabice KO 97 </t>
  </si>
  <si>
    <t>302</t>
  </si>
  <si>
    <t xml:space="preserve">krabice KO 68 </t>
  </si>
  <si>
    <t>305</t>
  </si>
  <si>
    <t xml:space="preserve">krabice KR 97 </t>
  </si>
  <si>
    <t>338</t>
  </si>
  <si>
    <t xml:space="preserve">krabice kt 250 </t>
  </si>
  <si>
    <t>303</t>
  </si>
  <si>
    <t xml:space="preserve">krabice KR 68 </t>
  </si>
  <si>
    <t>700</t>
  </si>
  <si>
    <t xml:space="preserve">spínač kolébkový 3558A-01238 </t>
  </si>
  <si>
    <t>702</t>
  </si>
  <si>
    <t xml:space="preserve">spínač kolébkový 3553-05238 </t>
  </si>
  <si>
    <t>703</t>
  </si>
  <si>
    <t xml:space="preserve">spínač kolébkový 3558A-06238 t </t>
  </si>
  <si>
    <t>31216</t>
  </si>
  <si>
    <t>1487</t>
  </si>
  <si>
    <t xml:space="preserve">svorka na potrubí 'Bernard' + pásek </t>
  </si>
  <si>
    <t>32100</t>
  </si>
  <si>
    <t xml:space="preserve">svorkovnice zemního potenciálu </t>
  </si>
  <si>
    <t>1429</t>
  </si>
  <si>
    <t xml:space="preserve">svorka na potrubí ST 01 1/2' </t>
  </si>
  <si>
    <t xml:space="preserve">svorka na sz </t>
  </si>
  <si>
    <t>10050</t>
  </si>
  <si>
    <t xml:space="preserve">Vodič JYTY 14x1mm2 </t>
  </si>
  <si>
    <t>10052</t>
  </si>
  <si>
    <t xml:space="preserve">UTP 4x2x0,5mm2 </t>
  </si>
  <si>
    <t>10058</t>
  </si>
  <si>
    <t xml:space="preserve">kabel koaxiální </t>
  </si>
  <si>
    <t>202</t>
  </si>
  <si>
    <t xml:space="preserve">trubka ohebná instal, PVC 2323 Ý 23 </t>
  </si>
  <si>
    <t>203</t>
  </si>
  <si>
    <t xml:space="preserve">trubka ohebná instal, PVC 2329 Ý 29 </t>
  </si>
  <si>
    <t>21875</t>
  </si>
  <si>
    <t xml:space="preserve">ventilátor 100 P+T </t>
  </si>
  <si>
    <t>768</t>
  </si>
  <si>
    <t xml:space="preserve">zásuvka jednoduchá 5518-2349 </t>
  </si>
  <si>
    <t xml:space="preserve">zásuvka v krabici prost,obyč,10/16A 250V 2P+Z tang </t>
  </si>
  <si>
    <t>00779</t>
  </si>
  <si>
    <t xml:space="preserve">zásuvka PC </t>
  </si>
  <si>
    <t>00781</t>
  </si>
  <si>
    <t xml:space="preserve">zásuvka STA </t>
  </si>
  <si>
    <t>31506</t>
  </si>
  <si>
    <t xml:space="preserve">zvonek 230V 0,03A SU213 </t>
  </si>
  <si>
    <t>31507</t>
  </si>
  <si>
    <t xml:space="preserve">Tlačítko zvonkové s popisem </t>
  </si>
  <si>
    <t>31508</t>
  </si>
  <si>
    <t xml:space="preserve">zvonkové tablo 8 tl.+ zdroj </t>
  </si>
  <si>
    <t>31509</t>
  </si>
  <si>
    <t xml:space="preserve">domácí telefon </t>
  </si>
  <si>
    <t>31510</t>
  </si>
  <si>
    <t xml:space="preserve">stožár anténní </t>
  </si>
  <si>
    <t>31511</t>
  </si>
  <si>
    <t xml:space="preserve">anténa širokopásmová + domovní zesilovač </t>
  </si>
  <si>
    <t>15000</t>
  </si>
  <si>
    <t>rozvodnice  do PVC 36 mod,'Z' bytová sut. 2 komplet osazená Fi,Hl.vyp. Jističe</t>
  </si>
  <si>
    <t>15001</t>
  </si>
  <si>
    <t>rozvodnice do PVC 36 mod,'Z' bytová sut. 1 komplet osazená Fi,Hl.vyp. Jističe</t>
  </si>
  <si>
    <t>15002</t>
  </si>
  <si>
    <t>rozvodnice do PVC 36 mod,'Z' bytová 1:NP - R01 komplet osazená Fi,Hl.vyp. Jističe</t>
  </si>
  <si>
    <t>15003</t>
  </si>
  <si>
    <t>rozvodnice do PVC 36 mod,'Z' bytová 2:NP - R01 komplet osazená Fi,Hl.vyp. Jističe</t>
  </si>
  <si>
    <t>15004</t>
  </si>
  <si>
    <t>rozvodnice do PVC 36 mod,'Z' bytová 3:NP - R01 komplet osazená Fi,Hl.vyp. Jističe</t>
  </si>
  <si>
    <t>15005</t>
  </si>
  <si>
    <t>rozvodnice do PVC 36 mod,'Z' bytová podkr.:NP - R01 komplet osazená Fi,Hl.vyp. Jističe</t>
  </si>
  <si>
    <t>15006</t>
  </si>
  <si>
    <t>rozvodnice elektroměrová 8 el.+8x HDO + hl.jištění komplet</t>
  </si>
  <si>
    <t>25698</t>
  </si>
  <si>
    <t>svítidlo s pohybovým čidlem venkovní E27 + LED žárovka 10W</t>
  </si>
  <si>
    <t>25699</t>
  </si>
  <si>
    <t xml:space="preserve">svítidlo bytové stropní </t>
  </si>
  <si>
    <t>25700</t>
  </si>
  <si>
    <t xml:space="preserve">svítidlo nad zrcadlo 1*18W </t>
  </si>
  <si>
    <t>25701</t>
  </si>
  <si>
    <t xml:space="preserve">svítidlo chodbové E27 +  1*10W LED </t>
  </si>
  <si>
    <t>11111</t>
  </si>
  <si>
    <t xml:space="preserve">svítidlo nouzové + piktogram </t>
  </si>
  <si>
    <t>12121</t>
  </si>
  <si>
    <t xml:space="preserve">svítidlo pod kuch.linku zářivkové SB 1x18W 60cm </t>
  </si>
  <si>
    <t>799</t>
  </si>
  <si>
    <t>799 Ostatní</t>
  </si>
  <si>
    <t xml:space="preserve">Prořez </t>
  </si>
  <si>
    <t xml:space="preserve">Podružný materiál </t>
  </si>
  <si>
    <t xml:space="preserve">Podíl přidružených výkonů =  6,0% z 21M + materiál </t>
  </si>
  <si>
    <t xml:space="preserve">Podíl přidružených výkonů =  6,0% z ceníku 22M </t>
  </si>
  <si>
    <t xml:space="preserve">Doprava </t>
  </si>
  <si>
    <t>6 Liberec - Americká 742/60 - Elektro</t>
  </si>
  <si>
    <t>Slepý rozpočet stavby</t>
  </si>
  <si>
    <t xml:space="preserve">Kuchyňská linka 4,1bm, vč.integrovaných spotřebičů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</si>
</sst>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9" fontId="3" fillId="0" borderId="7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18"/>
  <sheetViews>
    <sheetView showGridLines="0" tabSelected="1" zoomScaleSheetLayoutView="75" workbookViewId="0" topLeftCell="B1">
      <selection activeCell="B7" sqref="B7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2276</v>
      </c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97</v>
      </c>
      <c r="E5" s="13" t="s">
        <v>98</v>
      </c>
      <c r="F5" s="14"/>
      <c r="G5" s="15"/>
      <c r="H5" s="14"/>
      <c r="I5" s="15"/>
      <c r="O5" s="8"/>
    </row>
    <row r="7" spans="3:11" ht="12.75">
      <c r="C7" s="16"/>
      <c r="D7" s="17"/>
      <c r="H7" s="18"/>
      <c r="J7" s="17"/>
      <c r="K7" s="17"/>
    </row>
    <row r="8" spans="4:11" ht="12.75">
      <c r="D8" s="17"/>
      <c r="H8" s="18"/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/>
      <c r="D11" s="17"/>
      <c r="H11" s="18"/>
      <c r="J11" s="17"/>
      <c r="K11" s="17"/>
    </row>
    <row r="12" spans="4:11" ht="12.75">
      <c r="D12" s="17"/>
      <c r="H12" s="18"/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/>
      <c r="H14" s="19"/>
      <c r="J14" s="18"/>
    </row>
    <row r="15" ht="12.75" customHeight="1">
      <c r="J15" s="18"/>
    </row>
    <row r="16" spans="3:8" ht="28.5" customHeight="1">
      <c r="C16" s="19"/>
      <c r="H16" s="19"/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3</v>
      </c>
      <c r="K18" s="27"/>
    </row>
    <row r="19" spans="2:11" ht="15" customHeight="1">
      <c r="B19" s="28" t="s">
        <v>4</v>
      </c>
      <c r="C19" s="29"/>
      <c r="D19" s="30">
        <v>15</v>
      </c>
      <c r="E19" s="31" t="s">
        <v>5</v>
      </c>
      <c r="F19" s="32"/>
      <c r="G19" s="33"/>
      <c r="H19" s="33"/>
      <c r="I19" s="299">
        <f>ROUND(G31,0)</f>
        <v>0</v>
      </c>
      <c r="J19" s="300"/>
      <c r="K19" s="34"/>
    </row>
    <row r="20" spans="2:11" ht="12.75">
      <c r="B20" s="28" t="s">
        <v>6</v>
      </c>
      <c r="C20" s="29"/>
      <c r="D20" s="30">
        <f>SazbaDPH1</f>
        <v>15</v>
      </c>
      <c r="E20" s="31" t="s">
        <v>5</v>
      </c>
      <c r="F20" s="35"/>
      <c r="G20" s="36"/>
      <c r="H20" s="36"/>
      <c r="I20" s="301">
        <f>ROUND(I19*D20/100,0)</f>
        <v>0</v>
      </c>
      <c r="J20" s="302"/>
      <c r="K20" s="34"/>
    </row>
    <row r="21" spans="2:11" ht="12.75">
      <c r="B21" s="28" t="s">
        <v>4</v>
      </c>
      <c r="C21" s="29"/>
      <c r="D21" s="30">
        <v>21</v>
      </c>
      <c r="E21" s="31" t="s">
        <v>5</v>
      </c>
      <c r="F21" s="35"/>
      <c r="G21" s="36"/>
      <c r="H21" s="36"/>
      <c r="I21" s="301">
        <f>ROUND(H31,0)</f>
        <v>0</v>
      </c>
      <c r="J21" s="302"/>
      <c r="K21" s="34"/>
    </row>
    <row r="22" spans="2:11" ht="13.5" thickBot="1">
      <c r="B22" s="28" t="s">
        <v>6</v>
      </c>
      <c r="C22" s="29"/>
      <c r="D22" s="30">
        <f>SazbaDPH2</f>
        <v>21</v>
      </c>
      <c r="E22" s="31" t="s">
        <v>5</v>
      </c>
      <c r="F22" s="37"/>
      <c r="G22" s="38"/>
      <c r="H22" s="38"/>
      <c r="I22" s="303">
        <f>ROUND(I21*D21/100,0)</f>
        <v>0</v>
      </c>
      <c r="J22" s="304"/>
      <c r="K22" s="34"/>
    </row>
    <row r="23" spans="2:11" ht="16.5" thickBot="1">
      <c r="B23" s="39" t="s">
        <v>7</v>
      </c>
      <c r="C23" s="40"/>
      <c r="D23" s="40"/>
      <c r="E23" s="41"/>
      <c r="F23" s="42"/>
      <c r="G23" s="43"/>
      <c r="H23" s="43"/>
      <c r="I23" s="305">
        <f>SUM(I19:I22)</f>
        <v>0</v>
      </c>
      <c r="J23" s="306"/>
      <c r="K23" s="44"/>
    </row>
    <row r="26" ht="1.5" customHeight="1"/>
    <row r="27" spans="2:12" ht="15.75" customHeight="1">
      <c r="B27" s="13" t="s">
        <v>8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9</v>
      </c>
      <c r="C29" s="48"/>
      <c r="D29" s="48"/>
      <c r="E29" s="49"/>
      <c r="F29" s="50" t="s">
        <v>10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11</v>
      </c>
      <c r="J29" s="50" t="s">
        <v>5</v>
      </c>
    </row>
    <row r="30" spans="2:10" ht="12.75">
      <c r="B30" s="52" t="s">
        <v>91</v>
      </c>
      <c r="C30" s="53" t="s">
        <v>100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">(G30*SazbaDPH1)/100+(H30*SazbaDPH2)/100</f>
        <v>0</v>
      </c>
      <c r="J30" s="59" t="str">
        <f aca="true" t="shared" si="1" ref="J30">IF(CelkemObjekty=0,"",F30/CelkemObjekty*100)</f>
        <v/>
      </c>
    </row>
    <row r="31" spans="2:10" ht="17.25" customHeight="1">
      <c r="B31" s="68" t="s">
        <v>12</v>
      </c>
      <c r="C31" s="69"/>
      <c r="D31" s="70"/>
      <c r="E31" s="71"/>
      <c r="F31" s="72">
        <f>SUM(F30:F30)</f>
        <v>0</v>
      </c>
      <c r="G31" s="72">
        <f>SUM(G30:G30)</f>
        <v>0</v>
      </c>
      <c r="H31" s="72">
        <f>SUM(H30:H30)</f>
        <v>0</v>
      </c>
      <c r="I31" s="72">
        <f>SUM(I30:I30)</f>
        <v>0</v>
      </c>
      <c r="J31" s="73" t="str">
        <f aca="true" t="shared" si="2" ref="J31">IF(CelkemObjekty=0,"",F31/CelkemObjekty*100)</f>
        <v/>
      </c>
    </row>
    <row r="32" spans="2:11" ht="12.75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 ht="9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 ht="7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18">
      <c r="B35" s="13" t="s">
        <v>13</v>
      </c>
      <c r="C35" s="45"/>
      <c r="D35" s="45"/>
      <c r="E35" s="45"/>
      <c r="F35" s="45"/>
      <c r="G35" s="45"/>
      <c r="H35" s="45"/>
      <c r="I35" s="45"/>
      <c r="J35" s="45"/>
      <c r="K35" s="74"/>
    </row>
    <row r="36" ht="12.75">
      <c r="K36" s="74"/>
    </row>
    <row r="37" spans="2:10" ht="25.5">
      <c r="B37" s="75" t="s">
        <v>14</v>
      </c>
      <c r="C37" s="76" t="s">
        <v>15</v>
      </c>
      <c r="D37" s="48"/>
      <c r="E37" s="49"/>
      <c r="F37" s="50" t="s">
        <v>10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11</v>
      </c>
      <c r="J37" s="50" t="s">
        <v>5</v>
      </c>
    </row>
    <row r="38" spans="2:10" ht="12.75">
      <c r="B38" s="77" t="s">
        <v>91</v>
      </c>
      <c r="C38" s="78" t="s">
        <v>1442</v>
      </c>
      <c r="D38" s="54"/>
      <c r="E38" s="55"/>
      <c r="F38" s="56">
        <f>G38+H38+I38</f>
        <v>0</v>
      </c>
      <c r="G38" s="57">
        <v>0</v>
      </c>
      <c r="H38" s="58">
        <v>0</v>
      </c>
      <c r="I38" s="65">
        <f aca="true" t="shared" si="3" ref="I38:I43">(G38*SazbaDPH1)/100+(H38*SazbaDPH2)/100</f>
        <v>0</v>
      </c>
      <c r="J38" s="59" t="str">
        <f aca="true" t="shared" si="4" ref="J38:J43">IF(CelkemObjekty=0,"",F38/CelkemObjekty*100)</f>
        <v/>
      </c>
    </row>
    <row r="39" spans="2:10" ht="12.75">
      <c r="B39" s="79" t="s">
        <v>91</v>
      </c>
      <c r="C39" s="80" t="s">
        <v>1667</v>
      </c>
      <c r="D39" s="62"/>
      <c r="E39" s="63"/>
      <c r="F39" s="64">
        <f aca="true" t="shared" si="5" ref="F39:F43">G39+H39+I39</f>
        <v>0</v>
      </c>
      <c r="G39" s="65">
        <v>0</v>
      </c>
      <c r="H39" s="66">
        <v>0</v>
      </c>
      <c r="I39" s="65">
        <f t="shared" si="3"/>
        <v>0</v>
      </c>
      <c r="J39" s="59" t="str">
        <f t="shared" si="4"/>
        <v/>
      </c>
    </row>
    <row r="40" spans="2:10" ht="12.75">
      <c r="B40" s="79" t="s">
        <v>91</v>
      </c>
      <c r="C40" s="80" t="s">
        <v>1707</v>
      </c>
      <c r="D40" s="62"/>
      <c r="E40" s="63"/>
      <c r="F40" s="64">
        <f t="shared" si="5"/>
        <v>0</v>
      </c>
      <c r="G40" s="65">
        <v>0</v>
      </c>
      <c r="H40" s="66">
        <v>0</v>
      </c>
      <c r="I40" s="65">
        <f t="shared" si="3"/>
        <v>0</v>
      </c>
      <c r="J40" s="59" t="str">
        <f t="shared" si="4"/>
        <v/>
      </c>
    </row>
    <row r="41" spans="2:10" ht="12.75">
      <c r="B41" s="79" t="s">
        <v>91</v>
      </c>
      <c r="C41" s="80" t="s">
        <v>1939</v>
      </c>
      <c r="D41" s="62"/>
      <c r="E41" s="63"/>
      <c r="F41" s="64">
        <f t="shared" si="5"/>
        <v>0</v>
      </c>
      <c r="G41" s="65">
        <v>0</v>
      </c>
      <c r="H41" s="66">
        <v>0</v>
      </c>
      <c r="I41" s="65">
        <f t="shared" si="3"/>
        <v>0</v>
      </c>
      <c r="J41" s="59" t="str">
        <f t="shared" si="4"/>
        <v/>
      </c>
    </row>
    <row r="42" spans="2:10" ht="12.75">
      <c r="B42" s="79" t="s">
        <v>91</v>
      </c>
      <c r="C42" s="80" t="s">
        <v>2037</v>
      </c>
      <c r="D42" s="62"/>
      <c r="E42" s="63"/>
      <c r="F42" s="64">
        <f t="shared" si="5"/>
        <v>0</v>
      </c>
      <c r="G42" s="65">
        <v>0</v>
      </c>
      <c r="H42" s="66">
        <v>0</v>
      </c>
      <c r="I42" s="65">
        <f t="shared" si="3"/>
        <v>0</v>
      </c>
      <c r="J42" s="59" t="str">
        <f t="shared" si="4"/>
        <v/>
      </c>
    </row>
    <row r="43" spans="2:10" ht="12.75">
      <c r="B43" s="79" t="s">
        <v>91</v>
      </c>
      <c r="C43" s="80" t="s">
        <v>2275</v>
      </c>
      <c r="D43" s="62"/>
      <c r="E43" s="63"/>
      <c r="F43" s="64">
        <f t="shared" si="5"/>
        <v>0</v>
      </c>
      <c r="G43" s="65">
        <v>0</v>
      </c>
      <c r="H43" s="66">
        <v>0</v>
      </c>
      <c r="I43" s="65">
        <f t="shared" si="3"/>
        <v>0</v>
      </c>
      <c r="J43" s="59" t="str">
        <f t="shared" si="4"/>
        <v/>
      </c>
    </row>
    <row r="44" spans="2:10" ht="12.75">
      <c r="B44" s="68" t="s">
        <v>12</v>
      </c>
      <c r="C44" s="69"/>
      <c r="D44" s="70"/>
      <c r="E44" s="71"/>
      <c r="F44" s="72">
        <f>SUM(F38:F43)</f>
        <v>0</v>
      </c>
      <c r="G44" s="81">
        <f>SUM(G38:G43)</f>
        <v>0</v>
      </c>
      <c r="H44" s="72">
        <f>SUM(H38:H43)</f>
        <v>0</v>
      </c>
      <c r="I44" s="81">
        <f>SUM(I38:I43)</f>
        <v>0</v>
      </c>
      <c r="J44" s="73" t="str">
        <f aca="true" t="shared" si="6" ref="J44">IF(CelkemObjekty=0,"",F44/CelkemObjekty*100)</f>
        <v/>
      </c>
    </row>
    <row r="45" ht="9" customHeight="1"/>
    <row r="46" ht="6" customHeight="1"/>
    <row r="47" ht="3" customHeight="1"/>
    <row r="48" ht="6.75" customHeight="1"/>
    <row r="49" spans="2:10" ht="20.25" customHeight="1">
      <c r="B49" s="13" t="s">
        <v>16</v>
      </c>
      <c r="C49" s="45"/>
      <c r="D49" s="45"/>
      <c r="E49" s="45"/>
      <c r="F49" s="45"/>
      <c r="G49" s="45"/>
      <c r="H49" s="45"/>
      <c r="I49" s="45"/>
      <c r="J49" s="45"/>
    </row>
    <row r="50" ht="9" customHeight="1"/>
    <row r="51" spans="2:10" ht="12.75">
      <c r="B51" s="47" t="s">
        <v>17</v>
      </c>
      <c r="C51" s="48"/>
      <c r="D51" s="48"/>
      <c r="E51" s="50" t="s">
        <v>5</v>
      </c>
      <c r="F51" s="50" t="s">
        <v>18</v>
      </c>
      <c r="G51" s="51" t="s">
        <v>19</v>
      </c>
      <c r="H51" s="50" t="s">
        <v>20</v>
      </c>
      <c r="I51" s="51" t="s">
        <v>21</v>
      </c>
      <c r="J51" s="82" t="s">
        <v>22</v>
      </c>
    </row>
    <row r="52" spans="2:10" ht="12.75">
      <c r="B52" s="52" t="s">
        <v>1766</v>
      </c>
      <c r="C52" s="298" t="s">
        <v>1767</v>
      </c>
      <c r="D52" s="54"/>
      <c r="E52" s="83" t="str">
        <f aca="true" t="shared" si="7" ref="E52:E83">IF(SUM(SoucetDilu)=0,"",SUM(F52:J52)/SUM(SoucetDilu)*100)</f>
        <v/>
      </c>
      <c r="F52" s="58">
        <v>0</v>
      </c>
      <c r="G52" s="57">
        <v>0</v>
      </c>
      <c r="H52" s="58">
        <v>0</v>
      </c>
      <c r="I52" s="57">
        <v>0</v>
      </c>
      <c r="J52" s="58">
        <v>0</v>
      </c>
    </row>
    <row r="53" spans="2:10" ht="12.75">
      <c r="B53" s="60" t="s">
        <v>91</v>
      </c>
      <c r="C53" s="61" t="s">
        <v>92</v>
      </c>
      <c r="D53" s="62"/>
      <c r="E53" s="84" t="str">
        <f t="shared" si="7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2125</v>
      </c>
      <c r="C54" s="67" t="s">
        <v>2126</v>
      </c>
      <c r="D54" s="62"/>
      <c r="E54" s="84" t="str">
        <f t="shared" si="7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147</v>
      </c>
      <c r="C55" s="61" t="s">
        <v>148</v>
      </c>
      <c r="D55" s="62"/>
      <c r="E55" s="84" t="str">
        <f t="shared" si="7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184</v>
      </c>
      <c r="C56" s="61" t="s">
        <v>185</v>
      </c>
      <c r="D56" s="62"/>
      <c r="E56" s="84" t="str">
        <f t="shared" si="7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430</v>
      </c>
      <c r="C57" s="61" t="s">
        <v>431</v>
      </c>
      <c r="D57" s="62"/>
      <c r="E57" s="84" t="str">
        <f t="shared" si="7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463</v>
      </c>
      <c r="C58" s="61" t="s">
        <v>464</v>
      </c>
      <c r="D58" s="62"/>
      <c r="E58" s="84" t="str">
        <f t="shared" si="7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570</v>
      </c>
      <c r="C59" s="61" t="s">
        <v>571</v>
      </c>
      <c r="D59" s="62"/>
      <c r="E59" s="84" t="str">
        <f t="shared" si="7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599</v>
      </c>
      <c r="C60" s="61" t="s">
        <v>600</v>
      </c>
      <c r="D60" s="62"/>
      <c r="E60" s="84" t="str">
        <f t="shared" si="7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914</v>
      </c>
      <c r="C61" s="61" t="s">
        <v>915</v>
      </c>
      <c r="D61" s="62"/>
      <c r="E61" s="84" t="str">
        <f t="shared" si="7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950</v>
      </c>
      <c r="C62" s="61" t="s">
        <v>951</v>
      </c>
      <c r="D62" s="62"/>
      <c r="E62" s="84" t="str">
        <f t="shared" si="7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967</v>
      </c>
      <c r="C63" s="61" t="s">
        <v>968</v>
      </c>
      <c r="D63" s="62"/>
      <c r="E63" s="84" t="str">
        <f t="shared" si="7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1005</v>
      </c>
      <c r="C64" s="61" t="s">
        <v>1006</v>
      </c>
      <c r="D64" s="62"/>
      <c r="E64" s="84" t="str">
        <f t="shared" si="7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1444</v>
      </c>
      <c r="C65" s="61" t="s">
        <v>1445</v>
      </c>
      <c r="D65" s="62"/>
      <c r="E65" s="84" t="str">
        <f t="shared" si="7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1515</v>
      </c>
      <c r="C66" s="61" t="s">
        <v>1516</v>
      </c>
      <c r="D66" s="62"/>
      <c r="E66" s="84" t="str">
        <f t="shared" si="7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1669</v>
      </c>
      <c r="C67" s="67" t="s">
        <v>1670</v>
      </c>
      <c r="D67" s="62"/>
      <c r="E67" s="84" t="str">
        <f t="shared" si="7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1595</v>
      </c>
      <c r="C68" s="61" t="s">
        <v>1596</v>
      </c>
      <c r="D68" s="62"/>
      <c r="E68" s="84" t="str">
        <f t="shared" si="7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1657</v>
      </c>
      <c r="C69" s="61" t="s">
        <v>1658</v>
      </c>
      <c r="D69" s="62"/>
      <c r="E69" s="84" t="str">
        <f t="shared" si="7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1709</v>
      </c>
      <c r="C70" s="67" t="s">
        <v>1710</v>
      </c>
      <c r="D70" s="62"/>
      <c r="E70" s="84" t="str">
        <f t="shared" si="7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1849</v>
      </c>
      <c r="C71" s="67" t="s">
        <v>1850</v>
      </c>
      <c r="D71" s="62"/>
      <c r="E71" s="84" t="str">
        <f t="shared" si="7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1875</v>
      </c>
      <c r="C72" s="67" t="s">
        <v>1876</v>
      </c>
      <c r="D72" s="62"/>
      <c r="E72" s="84" t="str">
        <f t="shared" si="7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1918</v>
      </c>
      <c r="C73" s="67" t="s">
        <v>1919</v>
      </c>
      <c r="D73" s="62"/>
      <c r="E73" s="84" t="str">
        <f t="shared" si="7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1925</v>
      </c>
      <c r="C74" s="67" t="s">
        <v>1926</v>
      </c>
      <c r="D74" s="62"/>
      <c r="E74" s="84" t="str">
        <f t="shared" si="7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1942</v>
      </c>
      <c r="C75" s="67" t="s">
        <v>1943</v>
      </c>
      <c r="D75" s="62"/>
      <c r="E75" s="84" t="str">
        <f t="shared" si="7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1955</v>
      </c>
      <c r="C76" s="67" t="s">
        <v>1956</v>
      </c>
      <c r="D76" s="62"/>
      <c r="E76" s="84" t="str">
        <f t="shared" si="7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1968</v>
      </c>
      <c r="C77" s="67" t="s">
        <v>1969</v>
      </c>
      <c r="D77" s="62"/>
      <c r="E77" s="84" t="str">
        <f t="shared" si="7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1985</v>
      </c>
      <c r="C78" s="67" t="s">
        <v>1986</v>
      </c>
      <c r="D78" s="62"/>
      <c r="E78" s="84" t="str">
        <f t="shared" si="7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2000</v>
      </c>
      <c r="C79" s="67" t="s">
        <v>2001</v>
      </c>
      <c r="D79" s="62"/>
      <c r="E79" s="84" t="str">
        <f t="shared" si="7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2007</v>
      </c>
      <c r="C80" s="67" t="s">
        <v>2008</v>
      </c>
      <c r="D80" s="62"/>
      <c r="E80" s="84" t="str">
        <f t="shared" si="7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2024</v>
      </c>
      <c r="C81" s="67" t="s">
        <v>2025</v>
      </c>
      <c r="D81" s="62"/>
      <c r="E81" s="84" t="str">
        <f t="shared" si="7"/>
        <v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1012</v>
      </c>
      <c r="C82" s="61" t="s">
        <v>1013</v>
      </c>
      <c r="D82" s="62"/>
      <c r="E82" s="84" t="str">
        <f t="shared" si="7"/>
        <v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1079</v>
      </c>
      <c r="C83" s="61" t="s">
        <v>1080</v>
      </c>
      <c r="D83" s="62"/>
      <c r="E83" s="84" t="str">
        <f t="shared" si="7"/>
        <v/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1124</v>
      </c>
      <c r="C84" s="61" t="s">
        <v>1125</v>
      </c>
      <c r="D84" s="62"/>
      <c r="E84" s="84" t="str">
        <f aca="true" t="shared" si="8" ref="E84:E115">IF(SUM(SoucetDilu)=0,"",SUM(F84:J84)/SUM(SoucetDilu)*100)</f>
        <v/>
      </c>
      <c r="F84" s="66"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1146</v>
      </c>
      <c r="C85" s="61" t="s">
        <v>1147</v>
      </c>
      <c r="D85" s="62"/>
      <c r="E85" s="84" t="str">
        <f t="shared" si="8"/>
        <v/>
      </c>
      <c r="F85" s="66"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1313</v>
      </c>
      <c r="C86" s="61" t="s">
        <v>1314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v>0</v>
      </c>
      <c r="J86" s="66">
        <v>0</v>
      </c>
    </row>
    <row r="87" spans="2:10" ht="12.75">
      <c r="B87" s="60" t="s">
        <v>1339</v>
      </c>
      <c r="C87" s="61" t="s">
        <v>1340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v>0</v>
      </c>
      <c r="J87" s="66">
        <v>0</v>
      </c>
    </row>
    <row r="88" spans="2:10" ht="12.75">
      <c r="B88" s="60" t="s">
        <v>1361</v>
      </c>
      <c r="C88" s="61" t="s">
        <v>1362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</row>
    <row r="89" spans="2:10" ht="12.75">
      <c r="B89" s="60" t="s">
        <v>1368</v>
      </c>
      <c r="C89" s="61" t="s">
        <v>1369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v>0</v>
      </c>
      <c r="J89" s="66">
        <v>0</v>
      </c>
    </row>
    <row r="90" spans="2:10" ht="12.75">
      <c r="B90" s="60" t="s">
        <v>1381</v>
      </c>
      <c r="C90" s="61" t="s">
        <v>1382</v>
      </c>
      <c r="D90" s="62"/>
      <c r="E90" s="84" t="str">
        <f t="shared" si="8"/>
        <v/>
      </c>
      <c r="F90" s="66">
        <v>0</v>
      </c>
      <c r="G90" s="65">
        <v>0</v>
      </c>
      <c r="H90" s="66">
        <v>0</v>
      </c>
      <c r="I90" s="65">
        <v>0</v>
      </c>
      <c r="J90" s="66">
        <v>0</v>
      </c>
    </row>
    <row r="91" spans="2:10" ht="12.75">
      <c r="B91" s="60" t="s">
        <v>1401</v>
      </c>
      <c r="C91" s="61" t="s">
        <v>1402</v>
      </c>
      <c r="D91" s="62"/>
      <c r="E91" s="84" t="str">
        <f t="shared" si="8"/>
        <v/>
      </c>
      <c r="F91" s="66">
        <v>0</v>
      </c>
      <c r="G91" s="65">
        <v>0</v>
      </c>
      <c r="H91" s="66">
        <v>0</v>
      </c>
      <c r="I91" s="65">
        <v>0</v>
      </c>
      <c r="J91" s="66">
        <v>0</v>
      </c>
    </row>
    <row r="92" spans="2:10" ht="12.75">
      <c r="B92" s="60" t="s">
        <v>1407</v>
      </c>
      <c r="C92" s="61" t="s">
        <v>1408</v>
      </c>
      <c r="D92" s="62"/>
      <c r="E92" s="84" t="str">
        <f t="shared" si="8"/>
        <v/>
      </c>
      <c r="F92" s="66">
        <v>0</v>
      </c>
      <c r="G92" s="65">
        <v>0</v>
      </c>
      <c r="H92" s="66">
        <v>0</v>
      </c>
      <c r="I92" s="65">
        <v>0</v>
      </c>
      <c r="J92" s="66">
        <v>0</v>
      </c>
    </row>
    <row r="93" spans="2:10" ht="12.75">
      <c r="B93" s="60" t="s">
        <v>2268</v>
      </c>
      <c r="C93" s="67" t="s">
        <v>1658</v>
      </c>
      <c r="D93" s="62"/>
      <c r="E93" s="84" t="str">
        <f t="shared" si="8"/>
        <v/>
      </c>
      <c r="F93" s="66">
        <v>0</v>
      </c>
      <c r="G93" s="65">
        <v>0</v>
      </c>
      <c r="H93" s="66">
        <v>0</v>
      </c>
      <c r="I93" s="65">
        <v>0</v>
      </c>
      <c r="J93" s="66">
        <v>0</v>
      </c>
    </row>
    <row r="94" spans="2:10" ht="12.75">
      <c r="B94" s="60" t="s">
        <v>2137</v>
      </c>
      <c r="C94" s="67" t="s">
        <v>22</v>
      </c>
      <c r="D94" s="62"/>
      <c r="E94" s="84" t="str">
        <f t="shared" si="8"/>
        <v/>
      </c>
      <c r="F94" s="66">
        <v>0</v>
      </c>
      <c r="G94" s="65">
        <v>0</v>
      </c>
      <c r="H94" s="66">
        <v>0</v>
      </c>
      <c r="I94" s="65">
        <v>0</v>
      </c>
      <c r="J94" s="66">
        <v>0</v>
      </c>
    </row>
    <row r="95" spans="2:10" ht="12.75">
      <c r="B95" s="60" t="s">
        <v>2143</v>
      </c>
      <c r="C95" s="67" t="s">
        <v>2144</v>
      </c>
      <c r="D95" s="62"/>
      <c r="E95" s="84" t="str">
        <f t="shared" si="8"/>
        <v/>
      </c>
      <c r="F95" s="66">
        <v>0</v>
      </c>
      <c r="G95" s="65">
        <v>0</v>
      </c>
      <c r="H95" s="66">
        <v>0</v>
      </c>
      <c r="I95" s="65">
        <v>0</v>
      </c>
      <c r="J95" s="66">
        <v>0</v>
      </c>
    </row>
    <row r="96" spans="2:10" ht="12.75">
      <c r="B96" s="60" t="s">
        <v>664</v>
      </c>
      <c r="C96" s="61" t="s">
        <v>665</v>
      </c>
      <c r="D96" s="62"/>
      <c r="E96" s="84" t="str">
        <f t="shared" si="8"/>
        <v/>
      </c>
      <c r="F96" s="66">
        <v>0</v>
      </c>
      <c r="G96" s="65">
        <v>0</v>
      </c>
      <c r="H96" s="66">
        <v>0</v>
      </c>
      <c r="I96" s="65">
        <v>0</v>
      </c>
      <c r="J96" s="66">
        <v>0</v>
      </c>
    </row>
    <row r="97" spans="2:10" ht="12.75">
      <c r="B97" s="60" t="s">
        <v>691</v>
      </c>
      <c r="C97" s="61" t="s">
        <v>692</v>
      </c>
      <c r="D97" s="62"/>
      <c r="E97" s="84" t="str">
        <f t="shared" si="8"/>
        <v/>
      </c>
      <c r="F97" s="66">
        <v>0</v>
      </c>
      <c r="G97" s="65">
        <v>0</v>
      </c>
      <c r="H97" s="66">
        <v>0</v>
      </c>
      <c r="I97" s="65">
        <v>0</v>
      </c>
      <c r="J97" s="66">
        <v>0</v>
      </c>
    </row>
    <row r="98" spans="2:10" ht="12.75">
      <c r="B98" s="60" t="s">
        <v>699</v>
      </c>
      <c r="C98" s="61" t="s">
        <v>700</v>
      </c>
      <c r="D98" s="62"/>
      <c r="E98" s="84" t="str">
        <f t="shared" si="8"/>
        <v/>
      </c>
      <c r="F98" s="66">
        <v>0</v>
      </c>
      <c r="G98" s="65">
        <v>0</v>
      </c>
      <c r="H98" s="66">
        <v>0</v>
      </c>
      <c r="I98" s="65">
        <v>0</v>
      </c>
      <c r="J98" s="66">
        <v>0</v>
      </c>
    </row>
    <row r="99" spans="2:10" ht="12.75">
      <c r="B99" s="60" t="s">
        <v>798</v>
      </c>
      <c r="C99" s="61" t="s">
        <v>799</v>
      </c>
      <c r="D99" s="62"/>
      <c r="E99" s="84" t="str">
        <f t="shared" si="8"/>
        <v/>
      </c>
      <c r="F99" s="66">
        <v>0</v>
      </c>
      <c r="G99" s="65">
        <v>0</v>
      </c>
      <c r="H99" s="66">
        <v>0</v>
      </c>
      <c r="I99" s="65">
        <v>0</v>
      </c>
      <c r="J99" s="66">
        <v>0</v>
      </c>
    </row>
    <row r="100" spans="2:10" ht="12.75">
      <c r="B100" s="60" t="s">
        <v>909</v>
      </c>
      <c r="C100" s="61" t="s">
        <v>910</v>
      </c>
      <c r="D100" s="62"/>
      <c r="E100" s="84" t="str">
        <f t="shared" si="8"/>
        <v/>
      </c>
      <c r="F100" s="66">
        <v>0</v>
      </c>
      <c r="G100" s="65">
        <v>0</v>
      </c>
      <c r="H100" s="66">
        <v>0</v>
      </c>
      <c r="I100" s="65">
        <v>0</v>
      </c>
      <c r="J100" s="66">
        <v>0</v>
      </c>
    </row>
    <row r="101" spans="2:10" ht="12.75">
      <c r="B101" s="60" t="s">
        <v>1422</v>
      </c>
      <c r="C101" s="61" t="s">
        <v>1423</v>
      </c>
      <c r="D101" s="62"/>
      <c r="E101" s="84" t="str">
        <f t="shared" si="8"/>
        <v/>
      </c>
      <c r="F101" s="66">
        <v>0</v>
      </c>
      <c r="G101" s="65">
        <v>0</v>
      </c>
      <c r="H101" s="66">
        <v>0</v>
      </c>
      <c r="I101" s="65">
        <v>0</v>
      </c>
      <c r="J101" s="66">
        <v>0</v>
      </c>
    </row>
    <row r="102" spans="2:10" ht="12.75">
      <c r="B102" s="60" t="s">
        <v>2039</v>
      </c>
      <c r="C102" s="67" t="s">
        <v>2040</v>
      </c>
      <c r="D102" s="62"/>
      <c r="E102" s="84" t="str">
        <f t="shared" si="8"/>
        <v/>
      </c>
      <c r="F102" s="66">
        <v>0</v>
      </c>
      <c r="G102" s="65">
        <v>0</v>
      </c>
      <c r="H102" s="66">
        <v>0</v>
      </c>
      <c r="I102" s="65">
        <v>0</v>
      </c>
      <c r="J102" s="66">
        <v>0</v>
      </c>
    </row>
    <row r="103" spans="2:10" ht="12.75">
      <c r="B103" s="60" t="s">
        <v>1416</v>
      </c>
      <c r="C103" s="61" t="s">
        <v>2040</v>
      </c>
      <c r="D103" s="62"/>
      <c r="E103" s="84" t="str">
        <f t="shared" si="8"/>
        <v/>
      </c>
      <c r="F103" s="66">
        <v>0</v>
      </c>
      <c r="G103" s="65">
        <v>0</v>
      </c>
      <c r="H103" s="66">
        <v>0</v>
      </c>
      <c r="I103" s="65">
        <v>0</v>
      </c>
      <c r="J103" s="66">
        <v>0</v>
      </c>
    </row>
    <row r="104" spans="2:10" ht="12.75">
      <c r="B104" s="68" t="s">
        <v>12</v>
      </c>
      <c r="C104" s="69"/>
      <c r="D104" s="70"/>
      <c r="E104" s="85" t="str">
        <f t="shared" si="8"/>
        <v/>
      </c>
      <c r="F104" s="72">
        <f>SUM(F52:F103)</f>
        <v>0</v>
      </c>
      <c r="G104" s="81">
        <f>SUM(G52:G103)</f>
        <v>0</v>
      </c>
      <c r="H104" s="72">
        <f>SUM(H52:H103)</f>
        <v>0</v>
      </c>
      <c r="I104" s="81">
        <f>SUM(I52:I103)</f>
        <v>0</v>
      </c>
      <c r="J104" s="72">
        <f>SUM(J52:J103)</f>
        <v>0</v>
      </c>
    </row>
    <row r="106" ht="2.25" customHeight="1"/>
    <row r="107" ht="1.5" customHeight="1"/>
    <row r="108" ht="0.75" customHeight="1"/>
    <row r="109" ht="0.75" customHeight="1"/>
    <row r="110" ht="0.75" customHeight="1"/>
    <row r="111" spans="2:10" ht="18">
      <c r="B111" s="13" t="s">
        <v>23</v>
      </c>
      <c r="C111" s="45"/>
      <c r="D111" s="45"/>
      <c r="E111" s="45"/>
      <c r="F111" s="45"/>
      <c r="G111" s="45"/>
      <c r="H111" s="45"/>
      <c r="I111" s="45"/>
      <c r="J111" s="45"/>
    </row>
    <row r="113" spans="2:10" ht="12.75">
      <c r="B113" s="47" t="s">
        <v>24</v>
      </c>
      <c r="C113" s="48"/>
      <c r="D113" s="48"/>
      <c r="E113" s="86"/>
      <c r="F113" s="87"/>
      <c r="G113" s="51"/>
      <c r="H113" s="50" t="s">
        <v>10</v>
      </c>
      <c r="I113" s="1"/>
      <c r="J113" s="1"/>
    </row>
    <row r="114" spans="2:10" ht="12.75">
      <c r="B114" s="52" t="s">
        <v>1439</v>
      </c>
      <c r="C114" s="53"/>
      <c r="D114" s="54"/>
      <c r="E114" s="88"/>
      <c r="F114" s="89"/>
      <c r="G114" s="57"/>
      <c r="H114" s="58">
        <v>0</v>
      </c>
      <c r="I114" s="1"/>
      <c r="J114" s="1"/>
    </row>
    <row r="115" spans="2:10" ht="12.75">
      <c r="B115" s="60" t="s">
        <v>1440</v>
      </c>
      <c r="C115" s="61"/>
      <c r="D115" s="62"/>
      <c r="E115" s="90"/>
      <c r="F115" s="91"/>
      <c r="G115" s="65"/>
      <c r="H115" s="66">
        <v>0</v>
      </c>
      <c r="I115" s="1"/>
      <c r="J115" s="1"/>
    </row>
    <row r="116" spans="2:10" ht="12.75">
      <c r="B116" s="60" t="s">
        <v>1441</v>
      </c>
      <c r="C116" s="61"/>
      <c r="D116" s="62"/>
      <c r="E116" s="90"/>
      <c r="F116" s="91"/>
      <c r="G116" s="65"/>
      <c r="H116" s="66">
        <v>0</v>
      </c>
      <c r="I116" s="1"/>
      <c r="J116" s="1"/>
    </row>
    <row r="117" spans="2:10" ht="12.75">
      <c r="B117" s="68" t="s">
        <v>12</v>
      </c>
      <c r="C117" s="69"/>
      <c r="D117" s="70"/>
      <c r="E117" s="92"/>
      <c r="F117" s="93"/>
      <c r="G117" s="81"/>
      <c r="H117" s="72">
        <f>SUM(H114:H116)</f>
        <v>0</v>
      </c>
      <c r="I117" s="1"/>
      <c r="J117" s="1"/>
    </row>
    <row r="118" spans="9:10" ht="12.75">
      <c r="I118" s="1"/>
      <c r="J118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9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customWidth="1"/>
    <col min="9" max="9" width="11.625" style="233" customWidth="1"/>
    <col min="10" max="10" width="11.00390625" style="233" customWidth="1"/>
    <col min="11" max="11" width="10.375" style="233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96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18" t="s">
        <v>2</v>
      </c>
      <c r="B3" s="319"/>
      <c r="C3" s="187" t="s">
        <v>99</v>
      </c>
      <c r="D3" s="237"/>
      <c r="E3" s="238" t="s">
        <v>78</v>
      </c>
      <c r="F3" s="239" t="str">
        <f>'1 3 Rek'!H1</f>
        <v>3</v>
      </c>
      <c r="G3" s="240"/>
    </row>
    <row r="4" spans="1:7" ht="13.5" thickBot="1">
      <c r="A4" s="330" t="s">
        <v>69</v>
      </c>
      <c r="B4" s="321"/>
      <c r="C4" s="193" t="s">
        <v>101</v>
      </c>
      <c r="D4" s="241"/>
      <c r="E4" s="331" t="str">
        <f>'1 3 Rek'!G2</f>
        <v>Liberec - Americká 742/60 - Plyn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15" ht="12.75">
      <c r="A7" s="250" t="s">
        <v>90</v>
      </c>
      <c r="B7" s="251" t="s">
        <v>1669</v>
      </c>
      <c r="C7" s="252" t="s">
        <v>1670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22.5">
      <c r="A8" s="261">
        <v>1</v>
      </c>
      <c r="B8" s="262" t="s">
        <v>1672</v>
      </c>
      <c r="C8" s="263" t="s">
        <v>1673</v>
      </c>
      <c r="D8" s="264" t="s">
        <v>182</v>
      </c>
      <c r="E8" s="265">
        <v>6</v>
      </c>
      <c r="F8" s="265">
        <v>0</v>
      </c>
      <c r="G8" s="266">
        <f aca="true" t="shared" si="0" ref="G8:G25">E8*F8</f>
        <v>0</v>
      </c>
      <c r="H8" s="267">
        <v>0</v>
      </c>
      <c r="I8" s="268">
        <f aca="true" t="shared" si="1" ref="I8:I25">E8*H8</f>
        <v>0</v>
      </c>
      <c r="J8" s="267">
        <v>0</v>
      </c>
      <c r="K8" s="268">
        <f aca="true" t="shared" si="2" ref="K8:K25">E8*J8</f>
        <v>0</v>
      </c>
      <c r="O8" s="260">
        <v>2</v>
      </c>
      <c r="AA8" s="233">
        <v>1</v>
      </c>
      <c r="AB8" s="233">
        <v>7</v>
      </c>
      <c r="AC8" s="233">
        <v>7</v>
      </c>
      <c r="AZ8" s="233">
        <v>2</v>
      </c>
      <c r="BA8" s="233">
        <f aca="true" t="shared" si="3" ref="BA8:BA25">IF(AZ8=1,G8,0)</f>
        <v>0</v>
      </c>
      <c r="BB8" s="233">
        <f aca="true" t="shared" si="4" ref="BB8:BB25">IF(AZ8=2,G8,0)</f>
        <v>0</v>
      </c>
      <c r="BC8" s="233">
        <f aca="true" t="shared" si="5" ref="BC8:BC25">IF(AZ8=3,G8,0)</f>
        <v>0</v>
      </c>
      <c r="BD8" s="233">
        <f aca="true" t="shared" si="6" ref="BD8:BD25">IF(AZ8=4,G8,0)</f>
        <v>0</v>
      </c>
      <c r="BE8" s="233">
        <f aca="true" t="shared" si="7" ref="BE8:BE25">IF(AZ8=5,G8,0)</f>
        <v>0</v>
      </c>
      <c r="CA8" s="260">
        <v>1</v>
      </c>
      <c r="CB8" s="260">
        <v>7</v>
      </c>
    </row>
    <row r="9" spans="1:80" ht="22.5">
      <c r="A9" s="261">
        <v>2</v>
      </c>
      <c r="B9" s="262" t="s">
        <v>1674</v>
      </c>
      <c r="C9" s="263" t="s">
        <v>1675</v>
      </c>
      <c r="D9" s="264" t="s">
        <v>182</v>
      </c>
      <c r="E9" s="265">
        <v>24</v>
      </c>
      <c r="F9" s="265">
        <v>0</v>
      </c>
      <c r="G9" s="266">
        <f t="shared" si="0"/>
        <v>0</v>
      </c>
      <c r="H9" s="267">
        <v>0</v>
      </c>
      <c r="I9" s="268">
        <f t="shared" si="1"/>
        <v>0</v>
      </c>
      <c r="J9" s="267">
        <v>0</v>
      </c>
      <c r="K9" s="268">
        <f t="shared" si="2"/>
        <v>0</v>
      </c>
      <c r="O9" s="260">
        <v>2</v>
      </c>
      <c r="AA9" s="233">
        <v>1</v>
      </c>
      <c r="AB9" s="233">
        <v>7</v>
      </c>
      <c r="AC9" s="233">
        <v>7</v>
      </c>
      <c r="AZ9" s="233">
        <v>2</v>
      </c>
      <c r="BA9" s="233">
        <f t="shared" si="3"/>
        <v>0</v>
      </c>
      <c r="BB9" s="233">
        <f t="shared" si="4"/>
        <v>0</v>
      </c>
      <c r="BC9" s="233">
        <f t="shared" si="5"/>
        <v>0</v>
      </c>
      <c r="BD9" s="233">
        <f t="shared" si="6"/>
        <v>0</v>
      </c>
      <c r="BE9" s="233">
        <f t="shared" si="7"/>
        <v>0</v>
      </c>
      <c r="CA9" s="260">
        <v>1</v>
      </c>
      <c r="CB9" s="260">
        <v>7</v>
      </c>
    </row>
    <row r="10" spans="1:80" ht="22.5">
      <c r="A10" s="261">
        <v>3</v>
      </c>
      <c r="B10" s="262" t="s">
        <v>1676</v>
      </c>
      <c r="C10" s="263" t="s">
        <v>1677</v>
      </c>
      <c r="D10" s="264" t="s">
        <v>182</v>
      </c>
      <c r="E10" s="265">
        <v>2</v>
      </c>
      <c r="F10" s="265">
        <v>0</v>
      </c>
      <c r="G10" s="266">
        <f t="shared" si="0"/>
        <v>0</v>
      </c>
      <c r="H10" s="267">
        <v>0</v>
      </c>
      <c r="I10" s="268">
        <f t="shared" si="1"/>
        <v>0</v>
      </c>
      <c r="J10" s="267"/>
      <c r="K10" s="268">
        <f t="shared" si="2"/>
        <v>0</v>
      </c>
      <c r="O10" s="260">
        <v>2</v>
      </c>
      <c r="AA10" s="233">
        <v>12</v>
      </c>
      <c r="AB10" s="233">
        <v>0</v>
      </c>
      <c r="AC10" s="233">
        <v>3</v>
      </c>
      <c r="AZ10" s="233">
        <v>2</v>
      </c>
      <c r="BA10" s="233">
        <f t="shared" si="3"/>
        <v>0</v>
      </c>
      <c r="BB10" s="233">
        <f t="shared" si="4"/>
        <v>0</v>
      </c>
      <c r="BC10" s="233">
        <f t="shared" si="5"/>
        <v>0</v>
      </c>
      <c r="BD10" s="233">
        <f t="shared" si="6"/>
        <v>0</v>
      </c>
      <c r="BE10" s="233">
        <f t="shared" si="7"/>
        <v>0</v>
      </c>
      <c r="CA10" s="260">
        <v>12</v>
      </c>
      <c r="CB10" s="260">
        <v>0</v>
      </c>
    </row>
    <row r="11" spans="1:80" ht="12.75">
      <c r="A11" s="261">
        <v>4</v>
      </c>
      <c r="B11" s="262" t="s">
        <v>1678</v>
      </c>
      <c r="C11" s="263" t="s">
        <v>1588</v>
      </c>
      <c r="D11" s="264" t="s">
        <v>182</v>
      </c>
      <c r="E11" s="265">
        <v>3</v>
      </c>
      <c r="F11" s="265">
        <v>0</v>
      </c>
      <c r="G11" s="266">
        <f t="shared" si="0"/>
        <v>0</v>
      </c>
      <c r="H11" s="267">
        <v>0</v>
      </c>
      <c r="I11" s="268">
        <f t="shared" si="1"/>
        <v>0</v>
      </c>
      <c r="J11" s="267">
        <v>0</v>
      </c>
      <c r="K11" s="268">
        <f t="shared" si="2"/>
        <v>0</v>
      </c>
      <c r="O11" s="260">
        <v>2</v>
      </c>
      <c r="AA11" s="233">
        <v>1</v>
      </c>
      <c r="AB11" s="233">
        <v>7</v>
      </c>
      <c r="AC11" s="233">
        <v>7</v>
      </c>
      <c r="AZ11" s="233">
        <v>2</v>
      </c>
      <c r="BA11" s="233">
        <f t="shared" si="3"/>
        <v>0</v>
      </c>
      <c r="BB11" s="233">
        <f t="shared" si="4"/>
        <v>0</v>
      </c>
      <c r="BC11" s="233">
        <f t="shared" si="5"/>
        <v>0</v>
      </c>
      <c r="BD11" s="233">
        <f t="shared" si="6"/>
        <v>0</v>
      </c>
      <c r="BE11" s="233">
        <f t="shared" si="7"/>
        <v>0</v>
      </c>
      <c r="CA11" s="260">
        <v>1</v>
      </c>
      <c r="CB11" s="260">
        <v>7</v>
      </c>
    </row>
    <row r="12" spans="1:80" ht="22.5">
      <c r="A12" s="261">
        <v>5</v>
      </c>
      <c r="B12" s="262" t="s">
        <v>1679</v>
      </c>
      <c r="C12" s="263" t="s">
        <v>1680</v>
      </c>
      <c r="D12" s="264" t="s">
        <v>182</v>
      </c>
      <c r="E12" s="265">
        <v>30</v>
      </c>
      <c r="F12" s="265">
        <v>0</v>
      </c>
      <c r="G12" s="266">
        <f t="shared" si="0"/>
        <v>0</v>
      </c>
      <c r="H12" s="267">
        <v>0</v>
      </c>
      <c r="I12" s="268">
        <f t="shared" si="1"/>
        <v>0</v>
      </c>
      <c r="J12" s="267">
        <v>0</v>
      </c>
      <c r="K12" s="268">
        <f t="shared" si="2"/>
        <v>0</v>
      </c>
      <c r="O12" s="260">
        <v>2</v>
      </c>
      <c r="AA12" s="233">
        <v>1</v>
      </c>
      <c r="AB12" s="233">
        <v>7</v>
      </c>
      <c r="AC12" s="233">
        <v>7</v>
      </c>
      <c r="AZ12" s="233">
        <v>2</v>
      </c>
      <c r="BA12" s="233">
        <f t="shared" si="3"/>
        <v>0</v>
      </c>
      <c r="BB12" s="233">
        <f t="shared" si="4"/>
        <v>0</v>
      </c>
      <c r="BC12" s="233">
        <f t="shared" si="5"/>
        <v>0</v>
      </c>
      <c r="BD12" s="233">
        <f t="shared" si="6"/>
        <v>0</v>
      </c>
      <c r="BE12" s="233">
        <f t="shared" si="7"/>
        <v>0</v>
      </c>
      <c r="CA12" s="260">
        <v>1</v>
      </c>
      <c r="CB12" s="260">
        <v>7</v>
      </c>
    </row>
    <row r="13" spans="1:80" ht="12.75">
      <c r="A13" s="261">
        <v>6</v>
      </c>
      <c r="B13" s="262" t="s">
        <v>1681</v>
      </c>
      <c r="C13" s="263" t="s">
        <v>1682</v>
      </c>
      <c r="D13" s="264" t="s">
        <v>182</v>
      </c>
      <c r="E13" s="265">
        <v>32</v>
      </c>
      <c r="F13" s="265">
        <v>0</v>
      </c>
      <c r="G13" s="266">
        <f t="shared" si="0"/>
        <v>0</v>
      </c>
      <c r="H13" s="267">
        <v>0</v>
      </c>
      <c r="I13" s="268">
        <f t="shared" si="1"/>
        <v>0</v>
      </c>
      <c r="J13" s="267">
        <v>0</v>
      </c>
      <c r="K13" s="268">
        <f t="shared" si="2"/>
        <v>0</v>
      </c>
      <c r="O13" s="260">
        <v>2</v>
      </c>
      <c r="AA13" s="233">
        <v>1</v>
      </c>
      <c r="AB13" s="233">
        <v>7</v>
      </c>
      <c r="AC13" s="233">
        <v>7</v>
      </c>
      <c r="AZ13" s="233">
        <v>2</v>
      </c>
      <c r="BA13" s="233">
        <f t="shared" si="3"/>
        <v>0</v>
      </c>
      <c r="BB13" s="233">
        <f t="shared" si="4"/>
        <v>0</v>
      </c>
      <c r="BC13" s="233">
        <f t="shared" si="5"/>
        <v>0</v>
      </c>
      <c r="BD13" s="233">
        <f t="shared" si="6"/>
        <v>0</v>
      </c>
      <c r="BE13" s="233">
        <f t="shared" si="7"/>
        <v>0</v>
      </c>
      <c r="CA13" s="260">
        <v>1</v>
      </c>
      <c r="CB13" s="260">
        <v>7</v>
      </c>
    </row>
    <row r="14" spans="1:80" ht="12.75">
      <c r="A14" s="261">
        <v>7</v>
      </c>
      <c r="B14" s="262" t="s">
        <v>1683</v>
      </c>
      <c r="C14" s="263" t="s">
        <v>1684</v>
      </c>
      <c r="D14" s="264" t="s">
        <v>1132</v>
      </c>
      <c r="E14" s="265">
        <v>1</v>
      </c>
      <c r="F14" s="265">
        <v>0</v>
      </c>
      <c r="G14" s="266">
        <f t="shared" si="0"/>
        <v>0</v>
      </c>
      <c r="H14" s="267">
        <v>0</v>
      </c>
      <c r="I14" s="268">
        <f t="shared" si="1"/>
        <v>0</v>
      </c>
      <c r="J14" s="267"/>
      <c r="K14" s="268">
        <f t="shared" si="2"/>
        <v>0</v>
      </c>
      <c r="O14" s="260">
        <v>2</v>
      </c>
      <c r="AA14" s="233">
        <v>12</v>
      </c>
      <c r="AB14" s="233">
        <v>0</v>
      </c>
      <c r="AC14" s="233">
        <v>7</v>
      </c>
      <c r="AZ14" s="233">
        <v>2</v>
      </c>
      <c r="BA14" s="233">
        <f t="shared" si="3"/>
        <v>0</v>
      </c>
      <c r="BB14" s="233">
        <f t="shared" si="4"/>
        <v>0</v>
      </c>
      <c r="BC14" s="233">
        <f t="shared" si="5"/>
        <v>0</v>
      </c>
      <c r="BD14" s="233">
        <f t="shared" si="6"/>
        <v>0</v>
      </c>
      <c r="BE14" s="233">
        <f t="shared" si="7"/>
        <v>0</v>
      </c>
      <c r="CA14" s="260">
        <v>12</v>
      </c>
      <c r="CB14" s="260">
        <v>0</v>
      </c>
    </row>
    <row r="15" spans="1:80" ht="12.75">
      <c r="A15" s="261">
        <v>8</v>
      </c>
      <c r="B15" s="262" t="s">
        <v>1685</v>
      </c>
      <c r="C15" s="263" t="s">
        <v>1686</v>
      </c>
      <c r="D15" s="264" t="s">
        <v>1132</v>
      </c>
      <c r="E15" s="265">
        <v>1</v>
      </c>
      <c r="F15" s="265">
        <v>0</v>
      </c>
      <c r="G15" s="266">
        <f t="shared" si="0"/>
        <v>0</v>
      </c>
      <c r="H15" s="267">
        <v>0</v>
      </c>
      <c r="I15" s="268">
        <f t="shared" si="1"/>
        <v>0</v>
      </c>
      <c r="J15" s="267"/>
      <c r="K15" s="268">
        <f t="shared" si="2"/>
        <v>0</v>
      </c>
      <c r="O15" s="260">
        <v>2</v>
      </c>
      <c r="AA15" s="233">
        <v>12</v>
      </c>
      <c r="AB15" s="233">
        <v>0</v>
      </c>
      <c r="AC15" s="233">
        <v>8</v>
      </c>
      <c r="AZ15" s="233">
        <v>2</v>
      </c>
      <c r="BA15" s="233">
        <f t="shared" si="3"/>
        <v>0</v>
      </c>
      <c r="BB15" s="233">
        <f t="shared" si="4"/>
        <v>0</v>
      </c>
      <c r="BC15" s="233">
        <f t="shared" si="5"/>
        <v>0</v>
      </c>
      <c r="BD15" s="233">
        <f t="shared" si="6"/>
        <v>0</v>
      </c>
      <c r="BE15" s="233">
        <f t="shared" si="7"/>
        <v>0</v>
      </c>
      <c r="CA15" s="260">
        <v>12</v>
      </c>
      <c r="CB15" s="260">
        <v>0</v>
      </c>
    </row>
    <row r="16" spans="1:80" ht="22.5">
      <c r="A16" s="261">
        <v>9</v>
      </c>
      <c r="B16" s="262" t="s">
        <v>1687</v>
      </c>
      <c r="C16" s="263" t="s">
        <v>1688</v>
      </c>
      <c r="D16" s="264" t="s">
        <v>212</v>
      </c>
      <c r="E16" s="265">
        <v>1</v>
      </c>
      <c r="F16" s="265">
        <v>0</v>
      </c>
      <c r="G16" s="266">
        <f t="shared" si="0"/>
        <v>0</v>
      </c>
      <c r="H16" s="267">
        <v>0</v>
      </c>
      <c r="I16" s="268">
        <f t="shared" si="1"/>
        <v>0</v>
      </c>
      <c r="J16" s="267">
        <v>0</v>
      </c>
      <c r="K16" s="268">
        <f t="shared" si="2"/>
        <v>0</v>
      </c>
      <c r="O16" s="260">
        <v>2</v>
      </c>
      <c r="AA16" s="233">
        <v>1</v>
      </c>
      <c r="AB16" s="233">
        <v>7</v>
      </c>
      <c r="AC16" s="233">
        <v>7</v>
      </c>
      <c r="AZ16" s="233">
        <v>2</v>
      </c>
      <c r="BA16" s="233">
        <f t="shared" si="3"/>
        <v>0</v>
      </c>
      <c r="BB16" s="233">
        <f t="shared" si="4"/>
        <v>0</v>
      </c>
      <c r="BC16" s="233">
        <f t="shared" si="5"/>
        <v>0</v>
      </c>
      <c r="BD16" s="233">
        <f t="shared" si="6"/>
        <v>0</v>
      </c>
      <c r="BE16" s="233">
        <f t="shared" si="7"/>
        <v>0</v>
      </c>
      <c r="CA16" s="260">
        <v>1</v>
      </c>
      <c r="CB16" s="260">
        <v>7</v>
      </c>
    </row>
    <row r="17" spans="1:80" ht="22.5">
      <c r="A17" s="261">
        <v>10</v>
      </c>
      <c r="B17" s="262" t="s">
        <v>1689</v>
      </c>
      <c r="C17" s="263" t="s">
        <v>1690</v>
      </c>
      <c r="D17" s="264" t="s">
        <v>212</v>
      </c>
      <c r="E17" s="265">
        <v>3</v>
      </c>
      <c r="F17" s="265">
        <v>0</v>
      </c>
      <c r="G17" s="266">
        <f t="shared" si="0"/>
        <v>0</v>
      </c>
      <c r="H17" s="267">
        <v>0</v>
      </c>
      <c r="I17" s="268">
        <f t="shared" si="1"/>
        <v>0</v>
      </c>
      <c r="J17" s="267">
        <v>0</v>
      </c>
      <c r="K17" s="268">
        <f t="shared" si="2"/>
        <v>0</v>
      </c>
      <c r="O17" s="260">
        <v>2</v>
      </c>
      <c r="AA17" s="233">
        <v>1</v>
      </c>
      <c r="AB17" s="233">
        <v>7</v>
      </c>
      <c r="AC17" s="233">
        <v>7</v>
      </c>
      <c r="AZ17" s="233">
        <v>2</v>
      </c>
      <c r="BA17" s="233">
        <f t="shared" si="3"/>
        <v>0</v>
      </c>
      <c r="BB17" s="233">
        <f t="shared" si="4"/>
        <v>0</v>
      </c>
      <c r="BC17" s="233">
        <f t="shared" si="5"/>
        <v>0</v>
      </c>
      <c r="BD17" s="233">
        <f t="shared" si="6"/>
        <v>0</v>
      </c>
      <c r="BE17" s="233">
        <f t="shared" si="7"/>
        <v>0</v>
      </c>
      <c r="CA17" s="260">
        <v>1</v>
      </c>
      <c r="CB17" s="260">
        <v>7</v>
      </c>
    </row>
    <row r="18" spans="1:80" ht="22.5">
      <c r="A18" s="261">
        <v>11</v>
      </c>
      <c r="B18" s="262" t="s">
        <v>1691</v>
      </c>
      <c r="C18" s="263" t="s">
        <v>1692</v>
      </c>
      <c r="D18" s="264" t="s">
        <v>212</v>
      </c>
      <c r="E18" s="265">
        <v>1</v>
      </c>
      <c r="F18" s="265">
        <v>0</v>
      </c>
      <c r="G18" s="266">
        <f t="shared" si="0"/>
        <v>0</v>
      </c>
      <c r="H18" s="267">
        <v>0</v>
      </c>
      <c r="I18" s="268">
        <f t="shared" si="1"/>
        <v>0</v>
      </c>
      <c r="J18" s="267">
        <v>0</v>
      </c>
      <c r="K18" s="268">
        <f t="shared" si="2"/>
        <v>0</v>
      </c>
      <c r="O18" s="260">
        <v>2</v>
      </c>
      <c r="AA18" s="233">
        <v>1</v>
      </c>
      <c r="AB18" s="233">
        <v>7</v>
      </c>
      <c r="AC18" s="233">
        <v>7</v>
      </c>
      <c r="AZ18" s="233">
        <v>2</v>
      </c>
      <c r="BA18" s="233">
        <f t="shared" si="3"/>
        <v>0</v>
      </c>
      <c r="BB18" s="233">
        <f t="shared" si="4"/>
        <v>0</v>
      </c>
      <c r="BC18" s="233">
        <f t="shared" si="5"/>
        <v>0</v>
      </c>
      <c r="BD18" s="233">
        <f t="shared" si="6"/>
        <v>0</v>
      </c>
      <c r="BE18" s="233">
        <f t="shared" si="7"/>
        <v>0</v>
      </c>
      <c r="CA18" s="260">
        <v>1</v>
      </c>
      <c r="CB18" s="260">
        <v>7</v>
      </c>
    </row>
    <row r="19" spans="1:80" ht="22.5">
      <c r="A19" s="261">
        <v>12</v>
      </c>
      <c r="B19" s="262" t="s">
        <v>1693</v>
      </c>
      <c r="C19" s="263" t="s">
        <v>1694</v>
      </c>
      <c r="D19" s="264" t="s">
        <v>212</v>
      </c>
      <c r="E19" s="265">
        <v>1</v>
      </c>
      <c r="F19" s="265">
        <v>0</v>
      </c>
      <c r="G19" s="266">
        <f t="shared" si="0"/>
        <v>0</v>
      </c>
      <c r="H19" s="267">
        <v>0</v>
      </c>
      <c r="I19" s="268">
        <f t="shared" si="1"/>
        <v>0</v>
      </c>
      <c r="J19" s="267">
        <v>0</v>
      </c>
      <c r="K19" s="268">
        <f t="shared" si="2"/>
        <v>0</v>
      </c>
      <c r="O19" s="260">
        <v>2</v>
      </c>
      <c r="AA19" s="233">
        <v>1</v>
      </c>
      <c r="AB19" s="233">
        <v>7</v>
      </c>
      <c r="AC19" s="233">
        <v>7</v>
      </c>
      <c r="AZ19" s="233">
        <v>2</v>
      </c>
      <c r="BA19" s="233">
        <f t="shared" si="3"/>
        <v>0</v>
      </c>
      <c r="BB19" s="233">
        <f t="shared" si="4"/>
        <v>0</v>
      </c>
      <c r="BC19" s="233">
        <f t="shared" si="5"/>
        <v>0</v>
      </c>
      <c r="BD19" s="233">
        <f t="shared" si="6"/>
        <v>0</v>
      </c>
      <c r="BE19" s="233">
        <f t="shared" si="7"/>
        <v>0</v>
      </c>
      <c r="CA19" s="260">
        <v>1</v>
      </c>
      <c r="CB19" s="260">
        <v>7</v>
      </c>
    </row>
    <row r="20" spans="1:80" ht="22.5">
      <c r="A20" s="261">
        <v>13</v>
      </c>
      <c r="B20" s="262" t="s">
        <v>1695</v>
      </c>
      <c r="C20" s="263" t="s">
        <v>1696</v>
      </c>
      <c r="D20" s="264" t="s">
        <v>1132</v>
      </c>
      <c r="E20" s="265">
        <v>1</v>
      </c>
      <c r="F20" s="265">
        <v>0</v>
      </c>
      <c r="G20" s="266">
        <f t="shared" si="0"/>
        <v>0</v>
      </c>
      <c r="H20" s="267">
        <v>0</v>
      </c>
      <c r="I20" s="268">
        <f t="shared" si="1"/>
        <v>0</v>
      </c>
      <c r="J20" s="267">
        <v>0</v>
      </c>
      <c r="K20" s="268">
        <f t="shared" si="2"/>
        <v>0</v>
      </c>
      <c r="O20" s="260">
        <v>2</v>
      </c>
      <c r="AA20" s="233">
        <v>1</v>
      </c>
      <c r="AB20" s="233">
        <v>7</v>
      </c>
      <c r="AC20" s="233">
        <v>7</v>
      </c>
      <c r="AZ20" s="233">
        <v>2</v>
      </c>
      <c r="BA20" s="233">
        <f t="shared" si="3"/>
        <v>0</v>
      </c>
      <c r="BB20" s="233">
        <f t="shared" si="4"/>
        <v>0</v>
      </c>
      <c r="BC20" s="233">
        <f t="shared" si="5"/>
        <v>0</v>
      </c>
      <c r="BD20" s="233">
        <f t="shared" si="6"/>
        <v>0</v>
      </c>
      <c r="BE20" s="233">
        <f t="shared" si="7"/>
        <v>0</v>
      </c>
      <c r="CA20" s="260">
        <v>1</v>
      </c>
      <c r="CB20" s="260">
        <v>7</v>
      </c>
    </row>
    <row r="21" spans="1:80" ht="12.75">
      <c r="A21" s="261">
        <v>14</v>
      </c>
      <c r="B21" s="262" t="s">
        <v>1697</v>
      </c>
      <c r="C21" s="263" t="s">
        <v>1698</v>
      </c>
      <c r="D21" s="264" t="s">
        <v>1132</v>
      </c>
      <c r="E21" s="265">
        <v>1</v>
      </c>
      <c r="F21" s="265">
        <v>0</v>
      </c>
      <c r="G21" s="266">
        <f t="shared" si="0"/>
        <v>0</v>
      </c>
      <c r="H21" s="267">
        <v>0</v>
      </c>
      <c r="I21" s="268">
        <f t="shared" si="1"/>
        <v>0</v>
      </c>
      <c r="J21" s="267">
        <v>0</v>
      </c>
      <c r="K21" s="268">
        <f t="shared" si="2"/>
        <v>0</v>
      </c>
      <c r="O21" s="260">
        <v>2</v>
      </c>
      <c r="AA21" s="233">
        <v>1</v>
      </c>
      <c r="AB21" s="233">
        <v>7</v>
      </c>
      <c r="AC21" s="233">
        <v>7</v>
      </c>
      <c r="AZ21" s="233">
        <v>2</v>
      </c>
      <c r="BA21" s="233">
        <f t="shared" si="3"/>
        <v>0</v>
      </c>
      <c r="BB21" s="233">
        <f t="shared" si="4"/>
        <v>0</v>
      </c>
      <c r="BC21" s="233">
        <f t="shared" si="5"/>
        <v>0</v>
      </c>
      <c r="BD21" s="233">
        <f t="shared" si="6"/>
        <v>0</v>
      </c>
      <c r="BE21" s="233">
        <f t="shared" si="7"/>
        <v>0</v>
      </c>
      <c r="CA21" s="260">
        <v>1</v>
      </c>
      <c r="CB21" s="260">
        <v>7</v>
      </c>
    </row>
    <row r="22" spans="1:80" ht="12.75">
      <c r="A22" s="261">
        <v>15</v>
      </c>
      <c r="B22" s="262" t="s">
        <v>1699</v>
      </c>
      <c r="C22" s="263" t="s">
        <v>1700</v>
      </c>
      <c r="D22" s="264" t="s">
        <v>1132</v>
      </c>
      <c r="E22" s="265">
        <v>1</v>
      </c>
      <c r="F22" s="265">
        <v>0</v>
      </c>
      <c r="G22" s="266">
        <f t="shared" si="0"/>
        <v>0</v>
      </c>
      <c r="H22" s="267">
        <v>0</v>
      </c>
      <c r="I22" s="268">
        <f t="shared" si="1"/>
        <v>0</v>
      </c>
      <c r="J22" s="267"/>
      <c r="K22" s="268">
        <f t="shared" si="2"/>
        <v>0</v>
      </c>
      <c r="O22" s="260">
        <v>2</v>
      </c>
      <c r="AA22" s="233">
        <v>12</v>
      </c>
      <c r="AB22" s="233">
        <v>0</v>
      </c>
      <c r="AC22" s="233">
        <v>15</v>
      </c>
      <c r="AZ22" s="233">
        <v>2</v>
      </c>
      <c r="BA22" s="233">
        <f t="shared" si="3"/>
        <v>0</v>
      </c>
      <c r="BB22" s="233">
        <f t="shared" si="4"/>
        <v>0</v>
      </c>
      <c r="BC22" s="233">
        <f t="shared" si="5"/>
        <v>0</v>
      </c>
      <c r="BD22" s="233">
        <f t="shared" si="6"/>
        <v>0</v>
      </c>
      <c r="BE22" s="233">
        <f t="shared" si="7"/>
        <v>0</v>
      </c>
      <c r="CA22" s="260">
        <v>12</v>
      </c>
      <c r="CB22" s="260">
        <v>0</v>
      </c>
    </row>
    <row r="23" spans="1:80" ht="12.75">
      <c r="A23" s="261">
        <v>16</v>
      </c>
      <c r="B23" s="262" t="s">
        <v>1701</v>
      </c>
      <c r="C23" s="263" t="s">
        <v>1702</v>
      </c>
      <c r="D23" s="264" t="s">
        <v>1132</v>
      </c>
      <c r="E23" s="265">
        <v>1</v>
      </c>
      <c r="F23" s="265">
        <v>0</v>
      </c>
      <c r="G23" s="266">
        <f t="shared" si="0"/>
        <v>0</v>
      </c>
      <c r="H23" s="267">
        <v>0</v>
      </c>
      <c r="I23" s="268">
        <f t="shared" si="1"/>
        <v>0</v>
      </c>
      <c r="J23" s="267"/>
      <c r="K23" s="268">
        <f t="shared" si="2"/>
        <v>0</v>
      </c>
      <c r="O23" s="260">
        <v>2</v>
      </c>
      <c r="AA23" s="233">
        <v>12</v>
      </c>
      <c r="AB23" s="233">
        <v>0</v>
      </c>
      <c r="AC23" s="233">
        <v>16</v>
      </c>
      <c r="AZ23" s="233">
        <v>2</v>
      </c>
      <c r="BA23" s="233">
        <f t="shared" si="3"/>
        <v>0</v>
      </c>
      <c r="BB23" s="233">
        <f t="shared" si="4"/>
        <v>0</v>
      </c>
      <c r="BC23" s="233">
        <f t="shared" si="5"/>
        <v>0</v>
      </c>
      <c r="BD23" s="233">
        <f t="shared" si="6"/>
        <v>0</v>
      </c>
      <c r="BE23" s="233">
        <f t="shared" si="7"/>
        <v>0</v>
      </c>
      <c r="CA23" s="260">
        <v>12</v>
      </c>
      <c r="CB23" s="260">
        <v>0</v>
      </c>
    </row>
    <row r="24" spans="1:80" ht="12.75">
      <c r="A24" s="261">
        <v>17</v>
      </c>
      <c r="B24" s="262" t="s">
        <v>1703</v>
      </c>
      <c r="C24" s="263" t="s">
        <v>1704</v>
      </c>
      <c r="D24" s="264" t="s">
        <v>1132</v>
      </c>
      <c r="E24" s="265">
        <v>2</v>
      </c>
      <c r="F24" s="265">
        <v>0</v>
      </c>
      <c r="G24" s="266">
        <f t="shared" si="0"/>
        <v>0</v>
      </c>
      <c r="H24" s="267">
        <v>0</v>
      </c>
      <c r="I24" s="268">
        <f t="shared" si="1"/>
        <v>0</v>
      </c>
      <c r="J24" s="267"/>
      <c r="K24" s="268">
        <f t="shared" si="2"/>
        <v>0</v>
      </c>
      <c r="O24" s="260">
        <v>2</v>
      </c>
      <c r="AA24" s="233">
        <v>12</v>
      </c>
      <c r="AB24" s="233">
        <v>0</v>
      </c>
      <c r="AC24" s="233">
        <v>17</v>
      </c>
      <c r="AZ24" s="233">
        <v>2</v>
      </c>
      <c r="BA24" s="233">
        <f t="shared" si="3"/>
        <v>0</v>
      </c>
      <c r="BB24" s="233">
        <f t="shared" si="4"/>
        <v>0</v>
      </c>
      <c r="BC24" s="233">
        <f t="shared" si="5"/>
        <v>0</v>
      </c>
      <c r="BD24" s="233">
        <f t="shared" si="6"/>
        <v>0</v>
      </c>
      <c r="BE24" s="233">
        <f t="shared" si="7"/>
        <v>0</v>
      </c>
      <c r="CA24" s="260">
        <v>12</v>
      </c>
      <c r="CB24" s="260">
        <v>0</v>
      </c>
    </row>
    <row r="25" spans="1:80" ht="12.75">
      <c r="A25" s="261">
        <v>18</v>
      </c>
      <c r="B25" s="262" t="s">
        <v>1705</v>
      </c>
      <c r="C25" s="263" t="s">
        <v>1706</v>
      </c>
      <c r="D25" s="264" t="s">
        <v>110</v>
      </c>
      <c r="E25" s="265">
        <v>5</v>
      </c>
      <c r="F25" s="265">
        <v>0</v>
      </c>
      <c r="G25" s="266">
        <f t="shared" si="0"/>
        <v>0</v>
      </c>
      <c r="H25" s="267">
        <v>0</v>
      </c>
      <c r="I25" s="268">
        <f t="shared" si="1"/>
        <v>0</v>
      </c>
      <c r="J25" s="267"/>
      <c r="K25" s="268">
        <f t="shared" si="2"/>
        <v>0</v>
      </c>
      <c r="O25" s="260">
        <v>2</v>
      </c>
      <c r="AA25" s="233">
        <v>12</v>
      </c>
      <c r="AB25" s="233">
        <v>0</v>
      </c>
      <c r="AC25" s="233">
        <v>18</v>
      </c>
      <c r="AZ25" s="233">
        <v>2</v>
      </c>
      <c r="BA25" s="233">
        <f t="shared" si="3"/>
        <v>0</v>
      </c>
      <c r="BB25" s="233">
        <f t="shared" si="4"/>
        <v>0</v>
      </c>
      <c r="BC25" s="233">
        <f t="shared" si="5"/>
        <v>0</v>
      </c>
      <c r="BD25" s="233">
        <f t="shared" si="6"/>
        <v>0</v>
      </c>
      <c r="BE25" s="233">
        <f t="shared" si="7"/>
        <v>0</v>
      </c>
      <c r="CA25" s="260">
        <v>12</v>
      </c>
      <c r="CB25" s="260">
        <v>0</v>
      </c>
    </row>
    <row r="26" spans="1:57" ht="12.75">
      <c r="A26" s="278"/>
      <c r="B26" s="279" t="s">
        <v>94</v>
      </c>
      <c r="C26" s="280" t="s">
        <v>1671</v>
      </c>
      <c r="D26" s="281"/>
      <c r="E26" s="282"/>
      <c r="F26" s="283"/>
      <c r="G26" s="284">
        <f>SUM(G7:G25)</f>
        <v>0</v>
      </c>
      <c r="H26" s="285"/>
      <c r="I26" s="286">
        <f>SUM(I7:I25)</f>
        <v>0</v>
      </c>
      <c r="J26" s="285"/>
      <c r="K26" s="286">
        <f>SUM(K7:K25)</f>
        <v>0</v>
      </c>
      <c r="O26" s="260">
        <v>4</v>
      </c>
      <c r="BA26" s="287">
        <f>SUM(BA7:BA25)</f>
        <v>0</v>
      </c>
      <c r="BB26" s="287">
        <f>SUM(BB7:BB25)</f>
        <v>0</v>
      </c>
      <c r="BC26" s="287">
        <f>SUM(BC7:BC25)</f>
        <v>0</v>
      </c>
      <c r="BD26" s="287">
        <f>SUM(BD7:BD25)</f>
        <v>0</v>
      </c>
      <c r="BE26" s="287">
        <f>SUM(BE7:BE25)</f>
        <v>0</v>
      </c>
    </row>
    <row r="27" ht="12.75">
      <c r="E27" s="233"/>
    </row>
    <row r="28" ht="12.75">
      <c r="E28" s="233"/>
    </row>
    <row r="29" ht="12.75">
      <c r="E29" s="233"/>
    </row>
    <row r="30" ht="12.75">
      <c r="E30" s="233"/>
    </row>
    <row r="31" ht="12.75">
      <c r="E31" s="233"/>
    </row>
    <row r="32" ht="12.75">
      <c r="E32" s="233"/>
    </row>
    <row r="33" ht="12.75">
      <c r="E33" s="233"/>
    </row>
    <row r="34" ht="12.75">
      <c r="E34" s="233"/>
    </row>
    <row r="35" ht="12.75">
      <c r="E35" s="233"/>
    </row>
    <row r="36" ht="12.75">
      <c r="E36" s="233"/>
    </row>
    <row r="37" ht="12.75">
      <c r="E37" s="233"/>
    </row>
    <row r="38" ht="12.75">
      <c r="E38" s="233"/>
    </row>
    <row r="39" ht="12.75">
      <c r="E39" s="233"/>
    </row>
    <row r="40" ht="12.75">
      <c r="E40" s="233"/>
    </row>
    <row r="41" ht="12.75">
      <c r="E41" s="233"/>
    </row>
    <row r="42" ht="12.75">
      <c r="E42" s="233"/>
    </row>
    <row r="43" ht="12.75">
      <c r="E43" s="233"/>
    </row>
    <row r="44" ht="12.75">
      <c r="E44" s="233"/>
    </row>
    <row r="45" ht="12.75">
      <c r="E45" s="233"/>
    </row>
    <row r="46" ht="12.75">
      <c r="E46" s="233"/>
    </row>
    <row r="47" ht="12.75">
      <c r="E47" s="233"/>
    </row>
    <row r="48" ht="12.75">
      <c r="E48" s="233"/>
    </row>
    <row r="49" ht="12.75">
      <c r="E49" s="233"/>
    </row>
    <row r="50" spans="1:7" ht="12.75">
      <c r="A50" s="277"/>
      <c r="B50" s="277"/>
      <c r="C50" s="277"/>
      <c r="D50" s="277"/>
      <c r="E50" s="277"/>
      <c r="F50" s="277"/>
      <c r="G50" s="277"/>
    </row>
    <row r="51" spans="1:7" ht="12.75">
      <c r="A51" s="277"/>
      <c r="B51" s="277"/>
      <c r="C51" s="277"/>
      <c r="D51" s="277"/>
      <c r="E51" s="277"/>
      <c r="F51" s="277"/>
      <c r="G51" s="277"/>
    </row>
    <row r="52" spans="1:7" ht="12.75">
      <c r="A52" s="277"/>
      <c r="B52" s="277"/>
      <c r="C52" s="277"/>
      <c r="D52" s="277"/>
      <c r="E52" s="277"/>
      <c r="F52" s="277"/>
      <c r="G52" s="277"/>
    </row>
    <row r="53" spans="1:7" ht="12.75">
      <c r="A53" s="277"/>
      <c r="B53" s="277"/>
      <c r="C53" s="277"/>
      <c r="D53" s="277"/>
      <c r="E53" s="277"/>
      <c r="F53" s="277"/>
      <c r="G53" s="277"/>
    </row>
    <row r="54" ht="12.75">
      <c r="E54" s="233"/>
    </row>
    <row r="55" ht="12.75">
      <c r="E55" s="233"/>
    </row>
    <row r="56" ht="12.75">
      <c r="E56" s="233"/>
    </row>
    <row r="57" ht="12.75">
      <c r="E57" s="233"/>
    </row>
    <row r="58" ht="12.75">
      <c r="E58" s="233"/>
    </row>
    <row r="59" ht="12.75">
      <c r="E59" s="233"/>
    </row>
    <row r="60" ht="12.75">
      <c r="E60" s="233"/>
    </row>
    <row r="61" ht="12.75">
      <c r="E61" s="233"/>
    </row>
    <row r="62" ht="12.75">
      <c r="E62" s="233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ht="12.75">
      <c r="E69" s="233"/>
    </row>
    <row r="70" ht="12.75">
      <c r="E70" s="233"/>
    </row>
    <row r="71" ht="12.75">
      <c r="E71" s="233"/>
    </row>
    <row r="72" ht="12.75">
      <c r="E72" s="233"/>
    </row>
    <row r="73" ht="12.75">
      <c r="E73" s="233"/>
    </row>
    <row r="74" ht="12.75">
      <c r="E74" s="233"/>
    </row>
    <row r="75" ht="12.75">
      <c r="E75" s="233"/>
    </row>
    <row r="76" ht="12.75">
      <c r="E76" s="233"/>
    </row>
    <row r="77" ht="12.75">
      <c r="E77" s="233"/>
    </row>
    <row r="78" ht="12.75">
      <c r="E78" s="233"/>
    </row>
    <row r="79" ht="12.75">
      <c r="E79" s="233"/>
    </row>
    <row r="80" ht="12.75">
      <c r="E80" s="233"/>
    </row>
    <row r="81" ht="12.75">
      <c r="E81" s="233"/>
    </row>
    <row r="82" ht="12.75">
      <c r="E82" s="233"/>
    </row>
    <row r="83" ht="12.75">
      <c r="E83" s="233"/>
    </row>
    <row r="84" ht="12.75">
      <c r="E84" s="233"/>
    </row>
    <row r="85" spans="1:2" ht="12.75">
      <c r="A85" s="288"/>
      <c r="B85" s="288"/>
    </row>
    <row r="86" spans="1:7" ht="12.75">
      <c r="A86" s="277"/>
      <c r="B86" s="277"/>
      <c r="C86" s="289"/>
      <c r="D86" s="289"/>
      <c r="E86" s="290"/>
      <c r="F86" s="289"/>
      <c r="G86" s="291"/>
    </row>
    <row r="87" spans="1:7" ht="12.75">
      <c r="A87" s="292"/>
      <c r="B87" s="292"/>
      <c r="C87" s="277"/>
      <c r="D87" s="277"/>
      <c r="E87" s="293"/>
      <c r="F87" s="277"/>
      <c r="G87" s="277"/>
    </row>
    <row r="88" spans="1:7" ht="12.75">
      <c r="A88" s="277"/>
      <c r="B88" s="277"/>
      <c r="C88" s="277"/>
      <c r="D88" s="277"/>
      <c r="E88" s="293"/>
      <c r="F88" s="277"/>
      <c r="G88" s="277"/>
    </row>
    <row r="89" spans="1:7" ht="12.75">
      <c r="A89" s="277"/>
      <c r="B89" s="277"/>
      <c r="C89" s="277"/>
      <c r="D89" s="277"/>
      <c r="E89" s="293"/>
      <c r="F89" s="277"/>
      <c r="G89" s="277"/>
    </row>
    <row r="90" spans="1:7" ht="12.75">
      <c r="A90" s="277"/>
      <c r="B90" s="277"/>
      <c r="C90" s="277"/>
      <c r="D90" s="277"/>
      <c r="E90" s="293"/>
      <c r="F90" s="277"/>
      <c r="G90" s="277"/>
    </row>
    <row r="91" spans="1:7" ht="12.75">
      <c r="A91" s="277"/>
      <c r="B91" s="277"/>
      <c r="C91" s="277"/>
      <c r="D91" s="277"/>
      <c r="E91" s="293"/>
      <c r="F91" s="277"/>
      <c r="G91" s="277"/>
    </row>
    <row r="92" spans="1:7" ht="12.75">
      <c r="A92" s="277"/>
      <c r="B92" s="277"/>
      <c r="C92" s="277"/>
      <c r="D92" s="277"/>
      <c r="E92" s="293"/>
      <c r="F92" s="277"/>
      <c r="G92" s="277"/>
    </row>
    <row r="93" spans="1:7" ht="12.75">
      <c r="A93" s="277"/>
      <c r="B93" s="277"/>
      <c r="C93" s="277"/>
      <c r="D93" s="277"/>
      <c r="E93" s="293"/>
      <c r="F93" s="277"/>
      <c r="G93" s="277"/>
    </row>
    <row r="94" spans="1:7" ht="12.75">
      <c r="A94" s="277"/>
      <c r="B94" s="277"/>
      <c r="C94" s="277"/>
      <c r="D94" s="277"/>
      <c r="E94" s="293"/>
      <c r="F94" s="277"/>
      <c r="G94" s="277"/>
    </row>
    <row r="95" spans="1:7" ht="12.75">
      <c r="A95" s="277"/>
      <c r="B95" s="277"/>
      <c r="C95" s="277"/>
      <c r="D95" s="277"/>
      <c r="E95" s="293"/>
      <c r="F95" s="277"/>
      <c r="G95" s="277"/>
    </row>
    <row r="96" spans="1:7" ht="12.75">
      <c r="A96" s="277"/>
      <c r="B96" s="277"/>
      <c r="C96" s="277"/>
      <c r="D96" s="277"/>
      <c r="E96" s="293"/>
      <c r="F96" s="277"/>
      <c r="G96" s="277"/>
    </row>
    <row r="97" spans="1:7" ht="12.75">
      <c r="A97" s="277"/>
      <c r="B97" s="277"/>
      <c r="C97" s="277"/>
      <c r="D97" s="277"/>
      <c r="E97" s="293"/>
      <c r="F97" s="277"/>
      <c r="G97" s="277"/>
    </row>
    <row r="98" spans="1:7" ht="12.75">
      <c r="A98" s="277"/>
      <c r="B98" s="277"/>
      <c r="C98" s="277"/>
      <c r="D98" s="277"/>
      <c r="E98" s="293"/>
      <c r="F98" s="277"/>
      <c r="G98" s="277"/>
    </row>
    <row r="99" spans="1:7" ht="12.75">
      <c r="A99" s="277"/>
      <c r="B99" s="277"/>
      <c r="C99" s="277"/>
      <c r="D99" s="277"/>
      <c r="E99" s="293"/>
      <c r="F99" s="277"/>
      <c r="G99" s="277"/>
    </row>
  </sheetData>
  <mergeCells count="4"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95</v>
      </c>
      <c r="B1" s="95"/>
      <c r="C1" s="95"/>
      <c r="D1" s="95"/>
      <c r="E1" s="95"/>
      <c r="F1" s="95"/>
      <c r="G1" s="95"/>
    </row>
    <row r="2" spans="1:7" ht="12.75" customHeight="1">
      <c r="A2" s="96" t="s">
        <v>25</v>
      </c>
      <c r="B2" s="97"/>
      <c r="C2" s="98" t="s">
        <v>430</v>
      </c>
      <c r="D2" s="98" t="s">
        <v>1708</v>
      </c>
      <c r="E2" s="99"/>
      <c r="F2" s="100" t="s">
        <v>26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27</v>
      </c>
      <c r="B4" s="103"/>
      <c r="C4" s="104"/>
      <c r="D4" s="104"/>
      <c r="E4" s="105"/>
      <c r="F4" s="106" t="s">
        <v>28</v>
      </c>
      <c r="G4" s="109"/>
    </row>
    <row r="5" spans="1:7" ht="12.95" customHeight="1">
      <c r="A5" s="110" t="s">
        <v>91</v>
      </c>
      <c r="B5" s="111"/>
      <c r="C5" s="112" t="s">
        <v>100</v>
      </c>
      <c r="D5" s="113"/>
      <c r="E5" s="111"/>
      <c r="F5" s="106" t="s">
        <v>29</v>
      </c>
      <c r="G5" s="107"/>
    </row>
    <row r="6" spans="1:15" ht="12.95" customHeight="1">
      <c r="A6" s="108" t="s">
        <v>30</v>
      </c>
      <c r="B6" s="103"/>
      <c r="C6" s="104"/>
      <c r="D6" s="104"/>
      <c r="E6" s="105"/>
      <c r="F6" s="114" t="s">
        <v>31</v>
      </c>
      <c r="G6" s="115"/>
      <c r="O6" s="116"/>
    </row>
    <row r="7" spans="1:7" ht="12.95" customHeight="1">
      <c r="A7" s="117" t="s">
        <v>97</v>
      </c>
      <c r="B7" s="118"/>
      <c r="C7" s="119" t="s">
        <v>98</v>
      </c>
      <c r="D7" s="120"/>
      <c r="E7" s="120"/>
      <c r="F7" s="121" t="s">
        <v>32</v>
      </c>
      <c r="G7" s="115">
        <f>IF(G6=0,,ROUND((F30+F32)/G6,1))</f>
        <v>0</v>
      </c>
    </row>
    <row r="8" spans="1:9" ht="12.75">
      <c r="A8" s="122" t="s">
        <v>33</v>
      </c>
      <c r="B8" s="106"/>
      <c r="C8" s="313"/>
      <c r="D8" s="313"/>
      <c r="E8" s="314"/>
      <c r="F8" s="123" t="s">
        <v>34</v>
      </c>
      <c r="G8" s="124"/>
      <c r="H8" s="125"/>
      <c r="I8" s="126"/>
    </row>
    <row r="9" spans="1:8" ht="12.75">
      <c r="A9" s="122" t="s">
        <v>35</v>
      </c>
      <c r="B9" s="106"/>
      <c r="C9" s="313"/>
      <c r="D9" s="313"/>
      <c r="E9" s="314"/>
      <c r="F9" s="106"/>
      <c r="G9" s="127"/>
      <c r="H9" s="128"/>
    </row>
    <row r="10" spans="1:8" ht="12.75">
      <c r="A10" s="122" t="s">
        <v>36</v>
      </c>
      <c r="B10" s="106"/>
      <c r="C10" s="313"/>
      <c r="D10" s="313"/>
      <c r="E10" s="313"/>
      <c r="F10" s="129"/>
      <c r="G10" s="130"/>
      <c r="H10" s="131"/>
    </row>
    <row r="11" spans="1:57" ht="13.5" customHeight="1">
      <c r="A11" s="122" t="s">
        <v>37</v>
      </c>
      <c r="B11" s="106"/>
      <c r="C11" s="313"/>
      <c r="D11" s="313"/>
      <c r="E11" s="313"/>
      <c r="F11" s="132" t="s">
        <v>38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39</v>
      </c>
      <c r="B12" s="103"/>
      <c r="C12" s="315"/>
      <c r="D12" s="315"/>
      <c r="E12" s="315"/>
      <c r="F12" s="136" t="s">
        <v>40</v>
      </c>
      <c r="G12" s="137"/>
      <c r="H12" s="128"/>
    </row>
    <row r="13" spans="1:8" ht="28.5" customHeight="1" thickBot="1">
      <c r="A13" s="138" t="s">
        <v>41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42</v>
      </c>
      <c r="B14" s="143"/>
      <c r="C14" s="144"/>
      <c r="D14" s="145" t="s">
        <v>43</v>
      </c>
      <c r="E14" s="146"/>
      <c r="F14" s="146"/>
      <c r="G14" s="144"/>
    </row>
    <row r="15" spans="1:7" ht="15.95" customHeight="1">
      <c r="A15" s="147"/>
      <c r="B15" s="148" t="s">
        <v>44</v>
      </c>
      <c r="C15" s="149">
        <f>'1 4 Rek'!E13</f>
        <v>0</v>
      </c>
      <c r="D15" s="150">
        <f>'1 4 Rek'!A21</f>
        <v>0</v>
      </c>
      <c r="E15" s="151"/>
      <c r="F15" s="152"/>
      <c r="G15" s="149">
        <f>'1 4 Rek'!I21</f>
        <v>0</v>
      </c>
    </row>
    <row r="16" spans="1:7" ht="15.95" customHeight="1">
      <c r="A16" s="147" t="s">
        <v>45</v>
      </c>
      <c r="B16" s="148" t="s">
        <v>46</v>
      </c>
      <c r="C16" s="149">
        <f>'1 4 Rek'!F13</f>
        <v>0</v>
      </c>
      <c r="D16" s="102"/>
      <c r="E16" s="153"/>
      <c r="F16" s="154"/>
      <c r="G16" s="149"/>
    </row>
    <row r="17" spans="1:7" ht="15.95" customHeight="1">
      <c r="A17" s="147" t="s">
        <v>47</v>
      </c>
      <c r="B17" s="148" t="s">
        <v>48</v>
      </c>
      <c r="C17" s="149">
        <f>'1 4 Rek'!H13</f>
        <v>0</v>
      </c>
      <c r="D17" s="102"/>
      <c r="E17" s="153"/>
      <c r="F17" s="154"/>
      <c r="G17" s="149"/>
    </row>
    <row r="18" spans="1:7" ht="15.95" customHeight="1">
      <c r="A18" s="155" t="s">
        <v>49</v>
      </c>
      <c r="B18" s="156" t="s">
        <v>50</v>
      </c>
      <c r="C18" s="149">
        <f>'1 4 Rek'!G13</f>
        <v>0</v>
      </c>
      <c r="D18" s="102"/>
      <c r="E18" s="153"/>
      <c r="F18" s="154"/>
      <c r="G18" s="149"/>
    </row>
    <row r="19" spans="1:7" ht="15.95" customHeight="1">
      <c r="A19" s="157" t="s">
        <v>51</v>
      </c>
      <c r="B19" s="148"/>
      <c r="C19" s="149">
        <f>SUM(C15:C18)</f>
        <v>0</v>
      </c>
      <c r="D19" s="102"/>
      <c r="E19" s="153"/>
      <c r="F19" s="154"/>
      <c r="G19" s="149"/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22</v>
      </c>
      <c r="B21" s="148"/>
      <c r="C21" s="149">
        <f>'1 4 Rek'!I13</f>
        <v>0</v>
      </c>
      <c r="D21" s="102"/>
      <c r="E21" s="153"/>
      <c r="F21" s="154"/>
      <c r="G21" s="149"/>
    </row>
    <row r="22" spans="1:7" ht="15.95" customHeight="1">
      <c r="A22" s="158" t="s">
        <v>52</v>
      </c>
      <c r="B22" s="128"/>
      <c r="C22" s="149">
        <f>C19+C21</f>
        <v>0</v>
      </c>
      <c r="D22" s="102" t="s">
        <v>53</v>
      </c>
      <c r="E22" s="153"/>
      <c r="F22" s="154"/>
      <c r="G22" s="149">
        <f>G23-SUM(G15:G21)</f>
        <v>0</v>
      </c>
    </row>
    <row r="23" spans="1:7" ht="15.95" customHeight="1" thickBot="1">
      <c r="A23" s="316" t="s">
        <v>54</v>
      </c>
      <c r="B23" s="317"/>
      <c r="C23" s="159">
        <f>C22+G23</f>
        <v>0</v>
      </c>
      <c r="D23" s="160" t="s">
        <v>55</v>
      </c>
      <c r="E23" s="161"/>
      <c r="F23" s="162"/>
      <c r="G23" s="149">
        <f>'1 4 Rek'!H19</f>
        <v>0</v>
      </c>
    </row>
    <row r="24" spans="1:7" ht="12.75">
      <c r="A24" s="163" t="s">
        <v>56</v>
      </c>
      <c r="B24" s="164"/>
      <c r="C24" s="165"/>
      <c r="D24" s="164" t="s">
        <v>57</v>
      </c>
      <c r="E24" s="164"/>
      <c r="F24" s="166" t="s">
        <v>58</v>
      </c>
      <c r="G24" s="167"/>
    </row>
    <row r="25" spans="1:7" ht="12.75">
      <c r="A25" s="158" t="s">
        <v>59</v>
      </c>
      <c r="B25" s="128"/>
      <c r="C25" s="168"/>
      <c r="D25" s="128" t="s">
        <v>59</v>
      </c>
      <c r="F25" s="169" t="s">
        <v>59</v>
      </c>
      <c r="G25" s="170"/>
    </row>
    <row r="26" spans="1:7" ht="37.5" customHeight="1">
      <c r="A26" s="158" t="s">
        <v>60</v>
      </c>
      <c r="B26" s="171"/>
      <c r="C26" s="168"/>
      <c r="D26" s="128" t="s">
        <v>60</v>
      </c>
      <c r="F26" s="169" t="s">
        <v>60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61</v>
      </c>
      <c r="B28" s="128"/>
      <c r="C28" s="168"/>
      <c r="D28" s="169" t="s">
        <v>62</v>
      </c>
      <c r="E28" s="168"/>
      <c r="F28" s="173" t="s">
        <v>62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4</v>
      </c>
      <c r="B30" s="177"/>
      <c r="C30" s="178">
        <v>15</v>
      </c>
      <c r="D30" s="177" t="s">
        <v>63</v>
      </c>
      <c r="E30" s="179"/>
      <c r="F30" s="308">
        <f>C23-F32</f>
        <v>0</v>
      </c>
      <c r="G30" s="309"/>
    </row>
    <row r="31" spans="1:7" ht="12.75">
      <c r="A31" s="176" t="s">
        <v>64</v>
      </c>
      <c r="B31" s="177"/>
      <c r="C31" s="178">
        <f>C30</f>
        <v>15</v>
      </c>
      <c r="D31" s="177" t="s">
        <v>65</v>
      </c>
      <c r="E31" s="179"/>
      <c r="F31" s="308">
        <f>ROUND(PRODUCT(F30,C31/100),0)</f>
        <v>0</v>
      </c>
      <c r="G31" s="309"/>
    </row>
    <row r="32" spans="1:7" ht="12.75">
      <c r="A32" s="176" t="s">
        <v>4</v>
      </c>
      <c r="B32" s="177"/>
      <c r="C32" s="178">
        <v>0</v>
      </c>
      <c r="D32" s="177" t="s">
        <v>65</v>
      </c>
      <c r="E32" s="179"/>
      <c r="F32" s="308">
        <v>0</v>
      </c>
      <c r="G32" s="309"/>
    </row>
    <row r="33" spans="1:7" ht="12.75">
      <c r="A33" s="176" t="s">
        <v>64</v>
      </c>
      <c r="B33" s="180"/>
      <c r="C33" s="181">
        <f>C32</f>
        <v>0</v>
      </c>
      <c r="D33" s="177" t="s">
        <v>65</v>
      </c>
      <c r="E33" s="154"/>
      <c r="F33" s="308">
        <f>ROUND(PRODUCT(F32,C33/100),0)</f>
        <v>0</v>
      </c>
      <c r="G33" s="309"/>
    </row>
    <row r="34" spans="1:7" s="185" customFormat="1" ht="19.5" customHeight="1" thickBot="1">
      <c r="A34" s="182" t="s">
        <v>66</v>
      </c>
      <c r="B34" s="183"/>
      <c r="C34" s="183"/>
      <c r="D34" s="183"/>
      <c r="E34" s="184"/>
      <c r="F34" s="310">
        <f>ROUND(SUM(F30:F33),0)</f>
        <v>0</v>
      </c>
      <c r="G34" s="31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6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6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6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6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6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6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6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6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7" t="s">
        <v>99</v>
      </c>
      <c r="D1" s="188"/>
      <c r="E1" s="189"/>
      <c r="F1" s="188"/>
      <c r="G1" s="190" t="s">
        <v>68</v>
      </c>
      <c r="H1" s="191" t="s">
        <v>430</v>
      </c>
      <c r="I1" s="192"/>
    </row>
    <row r="2" spans="1:9" ht="13.5" thickBot="1">
      <c r="A2" s="320" t="s">
        <v>69</v>
      </c>
      <c r="B2" s="321"/>
      <c r="C2" s="193" t="s">
        <v>101</v>
      </c>
      <c r="D2" s="194"/>
      <c r="E2" s="195"/>
      <c r="F2" s="194"/>
      <c r="G2" s="322" t="s">
        <v>1708</v>
      </c>
      <c r="H2" s="323"/>
      <c r="I2" s="324"/>
    </row>
    <row r="3" ht="13.5" thickTop="1">
      <c r="F3" s="128"/>
    </row>
    <row r="4" spans="1:9" ht="19.5" customHeight="1">
      <c r="A4" s="196" t="s">
        <v>70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71</v>
      </c>
      <c r="C6" s="200"/>
      <c r="D6" s="201"/>
      <c r="E6" s="202" t="s">
        <v>18</v>
      </c>
      <c r="F6" s="203" t="s">
        <v>19</v>
      </c>
      <c r="G6" s="203" t="s">
        <v>20</v>
      </c>
      <c r="H6" s="203" t="s">
        <v>21</v>
      </c>
      <c r="I6" s="204" t="s">
        <v>22</v>
      </c>
    </row>
    <row r="7" spans="1:9" s="128" customFormat="1" ht="12.75">
      <c r="A7" s="294" t="str">
        <f>'1 4 Pol'!B7</f>
        <v>731</v>
      </c>
      <c r="B7" s="62" t="str">
        <f>'1 4 Pol'!C7</f>
        <v>Ústřední vytápění - kotelny</v>
      </c>
      <c r="D7" s="205"/>
      <c r="E7" s="295">
        <f>'1 4 Pol'!BA35</f>
        <v>0</v>
      </c>
      <c r="F7" s="296">
        <f>'1 4 Pol'!BB35</f>
        <v>0</v>
      </c>
      <c r="G7" s="296">
        <f>'1 4 Pol'!BC35</f>
        <v>0</v>
      </c>
      <c r="H7" s="296">
        <f>'1 4 Pol'!BD35</f>
        <v>0</v>
      </c>
      <c r="I7" s="297">
        <f>'1 4 Pol'!BE35</f>
        <v>0</v>
      </c>
    </row>
    <row r="8" spans="1:9" s="128" customFormat="1" ht="12.75">
      <c r="A8" s="294" t="str">
        <f>'1 4 Pol'!B36</f>
        <v xml:space="preserve"> 731.</v>
      </c>
      <c r="B8" s="62" t="str">
        <f>'1 4 Pol'!C36</f>
        <v>Ústřední vytápění - odkouření</v>
      </c>
      <c r="D8" s="205"/>
      <c r="E8" s="295">
        <f>'1 4 Pol'!BA77</f>
        <v>0</v>
      </c>
      <c r="F8" s="296">
        <f>'1 4 Pol'!BB77</f>
        <v>0</v>
      </c>
      <c r="G8" s="296">
        <f>'1 4 Pol'!BC77</f>
        <v>0</v>
      </c>
      <c r="H8" s="296">
        <f>'1 4 Pol'!BD77</f>
        <v>0</v>
      </c>
      <c r="I8" s="297">
        <f>'1 4 Pol'!BE77</f>
        <v>0</v>
      </c>
    </row>
    <row r="9" spans="1:9" s="128" customFormat="1" ht="12.75">
      <c r="A9" s="294" t="str">
        <f>'1 4 Pol'!B78</f>
        <v>731.4</v>
      </c>
      <c r="B9" s="62" t="str">
        <f>'1 4 Pol'!C78</f>
        <v>Ústřední vytápění - potrubí</v>
      </c>
      <c r="D9" s="205"/>
      <c r="E9" s="295">
        <f>'1 4 Pol'!BA92</f>
        <v>0</v>
      </c>
      <c r="F9" s="296">
        <f>'1 4 Pol'!BB92</f>
        <v>0</v>
      </c>
      <c r="G9" s="296">
        <f>'1 4 Pol'!BC92</f>
        <v>0</v>
      </c>
      <c r="H9" s="296">
        <f>'1 4 Pol'!BD92</f>
        <v>0</v>
      </c>
      <c r="I9" s="297">
        <f>'1 4 Pol'!BE92</f>
        <v>0</v>
      </c>
    </row>
    <row r="10" spans="1:9" s="128" customFormat="1" ht="12.75">
      <c r="A10" s="294" t="str">
        <f>'1 4 Pol'!B93</f>
        <v>731.5</v>
      </c>
      <c r="B10" s="62" t="str">
        <f>'1 4 Pol'!C93</f>
        <v>Ústřední vytápění - armatury</v>
      </c>
      <c r="D10" s="205"/>
      <c r="E10" s="295">
        <f>'1 4 Pol'!BA115</f>
        <v>0</v>
      </c>
      <c r="F10" s="296">
        <f>'1 4 Pol'!BB115</f>
        <v>0</v>
      </c>
      <c r="G10" s="296">
        <f>'1 4 Pol'!BC115</f>
        <v>0</v>
      </c>
      <c r="H10" s="296">
        <f>'1 4 Pol'!BD115</f>
        <v>0</v>
      </c>
      <c r="I10" s="297">
        <f>'1 4 Pol'!BE115</f>
        <v>0</v>
      </c>
    </row>
    <row r="11" spans="1:9" s="128" customFormat="1" ht="12.75">
      <c r="A11" s="294" t="str">
        <f>'1 4 Pol'!B116</f>
        <v>731.6</v>
      </c>
      <c r="B11" s="62" t="str">
        <f>'1 4 Pol'!C116</f>
        <v>Ústřední vytápění - hlavice OT</v>
      </c>
      <c r="D11" s="205"/>
      <c r="E11" s="295">
        <f>'1 4 Pol'!BA119</f>
        <v>0</v>
      </c>
      <c r="F11" s="296">
        <f>'1 4 Pol'!BB119</f>
        <v>0</v>
      </c>
      <c r="G11" s="296">
        <f>'1 4 Pol'!BC119</f>
        <v>0</v>
      </c>
      <c r="H11" s="296">
        <f>'1 4 Pol'!BD119</f>
        <v>0</v>
      </c>
      <c r="I11" s="297">
        <f>'1 4 Pol'!BE119</f>
        <v>0</v>
      </c>
    </row>
    <row r="12" spans="1:9" s="128" customFormat="1" ht="13.5" thickBot="1">
      <c r="A12" s="294" t="str">
        <f>'1 4 Pol'!B120</f>
        <v>731.7</v>
      </c>
      <c r="B12" s="62" t="str">
        <f>'1 4 Pol'!C120</f>
        <v>Ústřední vytápění - ostatní</v>
      </c>
      <c r="D12" s="205"/>
      <c r="E12" s="295">
        <f>'1 4 Pol'!BA128</f>
        <v>0</v>
      </c>
      <c r="F12" s="296">
        <f>'1 4 Pol'!BB128</f>
        <v>0</v>
      </c>
      <c r="G12" s="296">
        <f>'1 4 Pol'!BC128</f>
        <v>0</v>
      </c>
      <c r="H12" s="296">
        <f>'1 4 Pol'!BD128</f>
        <v>0</v>
      </c>
      <c r="I12" s="297">
        <f>'1 4 Pol'!BE128</f>
        <v>0</v>
      </c>
    </row>
    <row r="13" spans="1:9" s="14" customFormat="1" ht="13.5" thickBot="1">
      <c r="A13" s="206"/>
      <c r="B13" s="207" t="s">
        <v>72</v>
      </c>
      <c r="C13" s="207"/>
      <c r="D13" s="208"/>
      <c r="E13" s="209">
        <f>SUM(E7:E12)</f>
        <v>0</v>
      </c>
      <c r="F13" s="210">
        <f>SUM(F7:F12)</f>
        <v>0</v>
      </c>
      <c r="G13" s="210">
        <f>SUM(G7:G12)</f>
        <v>0</v>
      </c>
      <c r="H13" s="210">
        <f>SUM(H7:H12)</f>
        <v>0</v>
      </c>
      <c r="I13" s="211">
        <f>SUM(I7:I12)</f>
        <v>0</v>
      </c>
    </row>
    <row r="14" spans="1:9" ht="12.7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57" ht="19.5" customHeight="1">
      <c r="A15" s="197" t="s">
        <v>73</v>
      </c>
      <c r="B15" s="197"/>
      <c r="C15" s="197"/>
      <c r="D15" s="197"/>
      <c r="E15" s="197"/>
      <c r="F15" s="197"/>
      <c r="G15" s="212"/>
      <c r="H15" s="197"/>
      <c r="I15" s="197"/>
      <c r="BA15" s="134"/>
      <c r="BB15" s="134"/>
      <c r="BC15" s="134"/>
      <c r="BD15" s="134"/>
      <c r="BE15" s="134"/>
    </row>
    <row r="16" ht="13.5" thickBot="1"/>
    <row r="17" spans="1:9" ht="12.75">
      <c r="A17" s="163" t="s">
        <v>74</v>
      </c>
      <c r="B17" s="164"/>
      <c r="C17" s="164"/>
      <c r="D17" s="213"/>
      <c r="E17" s="214" t="s">
        <v>75</v>
      </c>
      <c r="F17" s="215" t="s">
        <v>5</v>
      </c>
      <c r="G17" s="216" t="s">
        <v>76</v>
      </c>
      <c r="H17" s="217"/>
      <c r="I17" s="218" t="s">
        <v>75</v>
      </c>
    </row>
    <row r="18" spans="1:53" ht="12.75">
      <c r="A18" s="157"/>
      <c r="B18" s="148"/>
      <c r="C18" s="148"/>
      <c r="D18" s="219"/>
      <c r="E18" s="220"/>
      <c r="F18" s="221"/>
      <c r="G18" s="222">
        <f>CHOOSE(BA18+1,E13+F13,E13+F13+H13,E13+F13+G13+H13,E13,F13,H13,G13,H13+G13,0)</f>
        <v>0</v>
      </c>
      <c r="H18" s="223"/>
      <c r="I18" s="224">
        <f>E18+F18*G18/100</f>
        <v>0</v>
      </c>
      <c r="BA18" s="1">
        <v>8</v>
      </c>
    </row>
    <row r="19" spans="1:9" ht="13.5" thickBot="1">
      <c r="A19" s="225"/>
      <c r="B19" s="226" t="s">
        <v>77</v>
      </c>
      <c r="C19" s="227"/>
      <c r="D19" s="228"/>
      <c r="E19" s="229"/>
      <c r="F19" s="230"/>
      <c r="G19" s="230"/>
      <c r="H19" s="325">
        <f>SUM(I18:I18)</f>
        <v>0</v>
      </c>
      <c r="I19" s="326"/>
    </row>
    <row r="21" spans="2:9" ht="12.75">
      <c r="B21" s="14"/>
      <c r="F21" s="231"/>
      <c r="G21" s="232"/>
      <c r="H21" s="232"/>
      <c r="I21" s="46"/>
    </row>
    <row r="22" spans="6:9" ht="12.75"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1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customWidth="1"/>
    <col min="9" max="9" width="11.625" style="233" customWidth="1"/>
    <col min="10" max="10" width="11.00390625" style="233" customWidth="1"/>
    <col min="11" max="11" width="10.375" style="233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96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18" t="s">
        <v>2</v>
      </c>
      <c r="B3" s="319"/>
      <c r="C3" s="187" t="s">
        <v>99</v>
      </c>
      <c r="D3" s="237"/>
      <c r="E3" s="238" t="s">
        <v>78</v>
      </c>
      <c r="F3" s="239" t="str">
        <f>'1 4 Rek'!H1</f>
        <v>4</v>
      </c>
      <c r="G3" s="240"/>
    </row>
    <row r="4" spans="1:7" ht="13.5" thickBot="1">
      <c r="A4" s="330" t="s">
        <v>69</v>
      </c>
      <c r="B4" s="321"/>
      <c r="C4" s="193" t="s">
        <v>101</v>
      </c>
      <c r="D4" s="241"/>
      <c r="E4" s="331" t="str">
        <f>'1 4 Rek'!G2</f>
        <v>Liberec - Americká 742/60 - ÚT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15" ht="12.75">
      <c r="A7" s="250" t="s">
        <v>90</v>
      </c>
      <c r="B7" s="251" t="s">
        <v>1709</v>
      </c>
      <c r="C7" s="252" t="s">
        <v>1710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22.5">
      <c r="A8" s="261">
        <v>1</v>
      </c>
      <c r="B8" s="262" t="s">
        <v>1712</v>
      </c>
      <c r="C8" s="263" t="s">
        <v>1713</v>
      </c>
      <c r="D8" s="264" t="s">
        <v>1132</v>
      </c>
      <c r="E8" s="265">
        <v>2</v>
      </c>
      <c r="F8" s="265">
        <v>0</v>
      </c>
      <c r="G8" s="266">
        <f aca="true" t="shared" si="0" ref="G8:G34">E8*F8</f>
        <v>0</v>
      </c>
      <c r="H8" s="267">
        <v>0</v>
      </c>
      <c r="I8" s="268">
        <f aca="true" t="shared" si="1" ref="I8:I34">E8*H8</f>
        <v>0</v>
      </c>
      <c r="J8" s="267">
        <v>0</v>
      </c>
      <c r="K8" s="268">
        <f aca="true" t="shared" si="2" ref="K8:K34">E8*J8</f>
        <v>0</v>
      </c>
      <c r="O8" s="260">
        <v>2</v>
      </c>
      <c r="AA8" s="233">
        <v>1</v>
      </c>
      <c r="AB8" s="233">
        <v>7</v>
      </c>
      <c r="AC8" s="233">
        <v>7</v>
      </c>
      <c r="AZ8" s="233">
        <v>2</v>
      </c>
      <c r="BA8" s="233">
        <f aca="true" t="shared" si="3" ref="BA8:BA34">IF(AZ8=1,G8,0)</f>
        <v>0</v>
      </c>
      <c r="BB8" s="233">
        <f aca="true" t="shared" si="4" ref="BB8:BB34">IF(AZ8=2,G8,0)</f>
        <v>0</v>
      </c>
      <c r="BC8" s="233">
        <f aca="true" t="shared" si="5" ref="BC8:BC34">IF(AZ8=3,G8,0)</f>
        <v>0</v>
      </c>
      <c r="BD8" s="233">
        <f aca="true" t="shared" si="6" ref="BD8:BD34">IF(AZ8=4,G8,0)</f>
        <v>0</v>
      </c>
      <c r="BE8" s="233">
        <f aca="true" t="shared" si="7" ref="BE8:BE34">IF(AZ8=5,G8,0)</f>
        <v>0</v>
      </c>
      <c r="CA8" s="260">
        <v>1</v>
      </c>
      <c r="CB8" s="260">
        <v>7</v>
      </c>
    </row>
    <row r="9" spans="1:80" ht="22.5">
      <c r="A9" s="261">
        <v>2</v>
      </c>
      <c r="B9" s="262" t="s">
        <v>1714</v>
      </c>
      <c r="C9" s="263" t="s">
        <v>1715</v>
      </c>
      <c r="D9" s="264" t="s">
        <v>93</v>
      </c>
      <c r="E9" s="265">
        <v>2</v>
      </c>
      <c r="F9" s="265">
        <v>0</v>
      </c>
      <c r="G9" s="266">
        <f t="shared" si="0"/>
        <v>0</v>
      </c>
      <c r="H9" s="267">
        <v>0</v>
      </c>
      <c r="I9" s="268">
        <f t="shared" si="1"/>
        <v>0</v>
      </c>
      <c r="J9" s="267"/>
      <c r="K9" s="268">
        <f t="shared" si="2"/>
        <v>0</v>
      </c>
      <c r="O9" s="260">
        <v>2</v>
      </c>
      <c r="AA9" s="233">
        <v>12</v>
      </c>
      <c r="AB9" s="233">
        <v>0</v>
      </c>
      <c r="AC9" s="233">
        <v>2</v>
      </c>
      <c r="AZ9" s="233">
        <v>2</v>
      </c>
      <c r="BA9" s="233">
        <f t="shared" si="3"/>
        <v>0</v>
      </c>
      <c r="BB9" s="233">
        <f t="shared" si="4"/>
        <v>0</v>
      </c>
      <c r="BC9" s="233">
        <f t="shared" si="5"/>
        <v>0</v>
      </c>
      <c r="BD9" s="233">
        <f t="shared" si="6"/>
        <v>0</v>
      </c>
      <c r="BE9" s="233">
        <f t="shared" si="7"/>
        <v>0</v>
      </c>
      <c r="CA9" s="260">
        <v>12</v>
      </c>
      <c r="CB9" s="260">
        <v>0</v>
      </c>
    </row>
    <row r="10" spans="1:80" ht="22.5">
      <c r="A10" s="261">
        <v>3</v>
      </c>
      <c r="B10" s="262" t="s">
        <v>1716</v>
      </c>
      <c r="C10" s="263" t="s">
        <v>1717</v>
      </c>
      <c r="D10" s="264" t="s">
        <v>93</v>
      </c>
      <c r="E10" s="265">
        <v>2</v>
      </c>
      <c r="F10" s="265">
        <v>0</v>
      </c>
      <c r="G10" s="266">
        <f t="shared" si="0"/>
        <v>0</v>
      </c>
      <c r="H10" s="267">
        <v>0</v>
      </c>
      <c r="I10" s="268">
        <f t="shared" si="1"/>
        <v>0</v>
      </c>
      <c r="J10" s="267"/>
      <c r="K10" s="268">
        <f t="shared" si="2"/>
        <v>0</v>
      </c>
      <c r="O10" s="260">
        <v>2</v>
      </c>
      <c r="AA10" s="233">
        <v>12</v>
      </c>
      <c r="AB10" s="233">
        <v>0</v>
      </c>
      <c r="AC10" s="233">
        <v>3</v>
      </c>
      <c r="AZ10" s="233">
        <v>2</v>
      </c>
      <c r="BA10" s="233">
        <f t="shared" si="3"/>
        <v>0</v>
      </c>
      <c r="BB10" s="233">
        <f t="shared" si="4"/>
        <v>0</v>
      </c>
      <c r="BC10" s="233">
        <f t="shared" si="5"/>
        <v>0</v>
      </c>
      <c r="BD10" s="233">
        <f t="shared" si="6"/>
        <v>0</v>
      </c>
      <c r="BE10" s="233">
        <f t="shared" si="7"/>
        <v>0</v>
      </c>
      <c r="CA10" s="260">
        <v>12</v>
      </c>
      <c r="CB10" s="260">
        <v>0</v>
      </c>
    </row>
    <row r="11" spans="1:80" ht="22.5">
      <c r="A11" s="261">
        <v>4</v>
      </c>
      <c r="B11" s="262" t="s">
        <v>1718</v>
      </c>
      <c r="C11" s="263" t="s">
        <v>1719</v>
      </c>
      <c r="D11" s="264" t="s">
        <v>93</v>
      </c>
      <c r="E11" s="265">
        <v>1</v>
      </c>
      <c r="F11" s="265">
        <v>0</v>
      </c>
      <c r="G11" s="266">
        <f t="shared" si="0"/>
        <v>0</v>
      </c>
      <c r="H11" s="267">
        <v>0</v>
      </c>
      <c r="I11" s="268">
        <f t="shared" si="1"/>
        <v>0</v>
      </c>
      <c r="J11" s="267"/>
      <c r="K11" s="268">
        <f t="shared" si="2"/>
        <v>0</v>
      </c>
      <c r="O11" s="260">
        <v>2</v>
      </c>
      <c r="AA11" s="233">
        <v>12</v>
      </c>
      <c r="AB11" s="233">
        <v>0</v>
      </c>
      <c r="AC11" s="233">
        <v>4</v>
      </c>
      <c r="AZ11" s="233">
        <v>2</v>
      </c>
      <c r="BA11" s="233">
        <f t="shared" si="3"/>
        <v>0</v>
      </c>
      <c r="BB11" s="233">
        <f t="shared" si="4"/>
        <v>0</v>
      </c>
      <c r="BC11" s="233">
        <f t="shared" si="5"/>
        <v>0</v>
      </c>
      <c r="BD11" s="233">
        <f t="shared" si="6"/>
        <v>0</v>
      </c>
      <c r="BE11" s="233">
        <f t="shared" si="7"/>
        <v>0</v>
      </c>
      <c r="CA11" s="260">
        <v>12</v>
      </c>
      <c r="CB11" s="260">
        <v>0</v>
      </c>
    </row>
    <row r="12" spans="1:80" ht="22.5">
      <c r="A12" s="261">
        <v>5</v>
      </c>
      <c r="B12" s="262" t="s">
        <v>1720</v>
      </c>
      <c r="C12" s="263" t="s">
        <v>1721</v>
      </c>
      <c r="D12" s="264" t="s">
        <v>93</v>
      </c>
      <c r="E12" s="265">
        <v>1</v>
      </c>
      <c r="F12" s="265">
        <v>0</v>
      </c>
      <c r="G12" s="266">
        <f t="shared" si="0"/>
        <v>0</v>
      </c>
      <c r="H12" s="267">
        <v>0</v>
      </c>
      <c r="I12" s="268">
        <f t="shared" si="1"/>
        <v>0</v>
      </c>
      <c r="J12" s="267"/>
      <c r="K12" s="268">
        <f t="shared" si="2"/>
        <v>0</v>
      </c>
      <c r="O12" s="260">
        <v>2</v>
      </c>
      <c r="AA12" s="233">
        <v>12</v>
      </c>
      <c r="AB12" s="233">
        <v>0</v>
      </c>
      <c r="AC12" s="233">
        <v>5</v>
      </c>
      <c r="AZ12" s="233">
        <v>2</v>
      </c>
      <c r="BA12" s="233">
        <f t="shared" si="3"/>
        <v>0</v>
      </c>
      <c r="BB12" s="233">
        <f t="shared" si="4"/>
        <v>0</v>
      </c>
      <c r="BC12" s="233">
        <f t="shared" si="5"/>
        <v>0</v>
      </c>
      <c r="BD12" s="233">
        <f t="shared" si="6"/>
        <v>0</v>
      </c>
      <c r="BE12" s="233">
        <f t="shared" si="7"/>
        <v>0</v>
      </c>
      <c r="CA12" s="260">
        <v>12</v>
      </c>
      <c r="CB12" s="260">
        <v>0</v>
      </c>
    </row>
    <row r="13" spans="1:80" ht="22.5">
      <c r="A13" s="261">
        <v>6</v>
      </c>
      <c r="B13" s="262" t="s">
        <v>1722</v>
      </c>
      <c r="C13" s="263" t="s">
        <v>1723</v>
      </c>
      <c r="D13" s="264" t="s">
        <v>93</v>
      </c>
      <c r="E13" s="265">
        <v>2</v>
      </c>
      <c r="F13" s="265">
        <v>0</v>
      </c>
      <c r="G13" s="266">
        <f t="shared" si="0"/>
        <v>0</v>
      </c>
      <c r="H13" s="267">
        <v>0</v>
      </c>
      <c r="I13" s="268">
        <f t="shared" si="1"/>
        <v>0</v>
      </c>
      <c r="J13" s="267"/>
      <c r="K13" s="268">
        <f t="shared" si="2"/>
        <v>0</v>
      </c>
      <c r="O13" s="260">
        <v>2</v>
      </c>
      <c r="AA13" s="233">
        <v>12</v>
      </c>
      <c r="AB13" s="233">
        <v>0</v>
      </c>
      <c r="AC13" s="233">
        <v>6</v>
      </c>
      <c r="AZ13" s="233">
        <v>2</v>
      </c>
      <c r="BA13" s="233">
        <f t="shared" si="3"/>
        <v>0</v>
      </c>
      <c r="BB13" s="233">
        <f t="shared" si="4"/>
        <v>0</v>
      </c>
      <c r="BC13" s="233">
        <f t="shared" si="5"/>
        <v>0</v>
      </c>
      <c r="BD13" s="233">
        <f t="shared" si="6"/>
        <v>0</v>
      </c>
      <c r="BE13" s="233">
        <f t="shared" si="7"/>
        <v>0</v>
      </c>
      <c r="CA13" s="260">
        <v>12</v>
      </c>
      <c r="CB13" s="260">
        <v>0</v>
      </c>
    </row>
    <row r="14" spans="1:80" ht="22.5">
      <c r="A14" s="261">
        <v>7</v>
      </c>
      <c r="B14" s="262" t="s">
        <v>1724</v>
      </c>
      <c r="C14" s="263" t="s">
        <v>1725</v>
      </c>
      <c r="D14" s="264" t="s">
        <v>93</v>
      </c>
      <c r="E14" s="265">
        <v>1</v>
      </c>
      <c r="F14" s="265">
        <v>0</v>
      </c>
      <c r="G14" s="266">
        <f t="shared" si="0"/>
        <v>0</v>
      </c>
      <c r="H14" s="267">
        <v>0</v>
      </c>
      <c r="I14" s="268">
        <f t="shared" si="1"/>
        <v>0</v>
      </c>
      <c r="J14" s="267"/>
      <c r="K14" s="268">
        <f t="shared" si="2"/>
        <v>0</v>
      </c>
      <c r="O14" s="260">
        <v>2</v>
      </c>
      <c r="AA14" s="233">
        <v>12</v>
      </c>
      <c r="AB14" s="233">
        <v>0</v>
      </c>
      <c r="AC14" s="233">
        <v>7</v>
      </c>
      <c r="AZ14" s="233">
        <v>2</v>
      </c>
      <c r="BA14" s="233">
        <f t="shared" si="3"/>
        <v>0</v>
      </c>
      <c r="BB14" s="233">
        <f t="shared" si="4"/>
        <v>0</v>
      </c>
      <c r="BC14" s="233">
        <f t="shared" si="5"/>
        <v>0</v>
      </c>
      <c r="BD14" s="233">
        <f t="shared" si="6"/>
        <v>0</v>
      </c>
      <c r="BE14" s="233">
        <f t="shared" si="7"/>
        <v>0</v>
      </c>
      <c r="CA14" s="260">
        <v>12</v>
      </c>
      <c r="CB14" s="260">
        <v>0</v>
      </c>
    </row>
    <row r="15" spans="1:80" ht="22.5">
      <c r="A15" s="261">
        <v>8</v>
      </c>
      <c r="B15" s="262" t="s">
        <v>1726</v>
      </c>
      <c r="C15" s="263" t="s">
        <v>1727</v>
      </c>
      <c r="D15" s="264" t="s">
        <v>212</v>
      </c>
      <c r="E15" s="265">
        <v>2</v>
      </c>
      <c r="F15" s="265">
        <v>0</v>
      </c>
      <c r="G15" s="266">
        <f t="shared" si="0"/>
        <v>0</v>
      </c>
      <c r="H15" s="267">
        <v>0</v>
      </c>
      <c r="I15" s="268">
        <f t="shared" si="1"/>
        <v>0</v>
      </c>
      <c r="J15" s="267"/>
      <c r="K15" s="268">
        <f t="shared" si="2"/>
        <v>0</v>
      </c>
      <c r="O15" s="260">
        <v>2</v>
      </c>
      <c r="AA15" s="233">
        <v>12</v>
      </c>
      <c r="AB15" s="233">
        <v>0</v>
      </c>
      <c r="AC15" s="233">
        <v>8</v>
      </c>
      <c r="AZ15" s="233">
        <v>2</v>
      </c>
      <c r="BA15" s="233">
        <f t="shared" si="3"/>
        <v>0</v>
      </c>
      <c r="BB15" s="233">
        <f t="shared" si="4"/>
        <v>0</v>
      </c>
      <c r="BC15" s="233">
        <f t="shared" si="5"/>
        <v>0</v>
      </c>
      <c r="BD15" s="233">
        <f t="shared" si="6"/>
        <v>0</v>
      </c>
      <c r="BE15" s="233">
        <f t="shared" si="7"/>
        <v>0</v>
      </c>
      <c r="CA15" s="260">
        <v>12</v>
      </c>
      <c r="CB15" s="260">
        <v>0</v>
      </c>
    </row>
    <row r="16" spans="1:80" ht="12.75">
      <c r="A16" s="261">
        <v>9</v>
      </c>
      <c r="B16" s="262" t="s">
        <v>1728</v>
      </c>
      <c r="C16" s="263" t="s">
        <v>1729</v>
      </c>
      <c r="D16" s="264" t="s">
        <v>93</v>
      </c>
      <c r="E16" s="265">
        <v>1</v>
      </c>
      <c r="F16" s="265">
        <v>0</v>
      </c>
      <c r="G16" s="266">
        <f t="shared" si="0"/>
        <v>0</v>
      </c>
      <c r="H16" s="267">
        <v>0</v>
      </c>
      <c r="I16" s="268">
        <f t="shared" si="1"/>
        <v>0</v>
      </c>
      <c r="J16" s="267"/>
      <c r="K16" s="268">
        <f t="shared" si="2"/>
        <v>0</v>
      </c>
      <c r="O16" s="260">
        <v>2</v>
      </c>
      <c r="AA16" s="233">
        <v>12</v>
      </c>
      <c r="AB16" s="233">
        <v>0</v>
      </c>
      <c r="AC16" s="233">
        <v>9</v>
      </c>
      <c r="AZ16" s="233">
        <v>2</v>
      </c>
      <c r="BA16" s="233">
        <f t="shared" si="3"/>
        <v>0</v>
      </c>
      <c r="BB16" s="233">
        <f t="shared" si="4"/>
        <v>0</v>
      </c>
      <c r="BC16" s="233">
        <f t="shared" si="5"/>
        <v>0</v>
      </c>
      <c r="BD16" s="233">
        <f t="shared" si="6"/>
        <v>0</v>
      </c>
      <c r="BE16" s="233">
        <f t="shared" si="7"/>
        <v>0</v>
      </c>
      <c r="CA16" s="260">
        <v>12</v>
      </c>
      <c r="CB16" s="260">
        <v>0</v>
      </c>
    </row>
    <row r="17" spans="1:80" ht="12.75">
      <c r="A17" s="261">
        <v>10</v>
      </c>
      <c r="B17" s="262" t="s">
        <v>1730</v>
      </c>
      <c r="C17" s="263" t="s">
        <v>1731</v>
      </c>
      <c r="D17" s="264" t="s">
        <v>93</v>
      </c>
      <c r="E17" s="265">
        <v>1</v>
      </c>
      <c r="F17" s="265">
        <v>0</v>
      </c>
      <c r="G17" s="266">
        <f t="shared" si="0"/>
        <v>0</v>
      </c>
      <c r="H17" s="267">
        <v>0</v>
      </c>
      <c r="I17" s="268">
        <f t="shared" si="1"/>
        <v>0</v>
      </c>
      <c r="J17" s="267"/>
      <c r="K17" s="268">
        <f t="shared" si="2"/>
        <v>0</v>
      </c>
      <c r="O17" s="260">
        <v>2</v>
      </c>
      <c r="AA17" s="233">
        <v>12</v>
      </c>
      <c r="AB17" s="233">
        <v>0</v>
      </c>
      <c r="AC17" s="233">
        <v>10</v>
      </c>
      <c r="AZ17" s="233">
        <v>2</v>
      </c>
      <c r="BA17" s="233">
        <f t="shared" si="3"/>
        <v>0</v>
      </c>
      <c r="BB17" s="233">
        <f t="shared" si="4"/>
        <v>0</v>
      </c>
      <c r="BC17" s="233">
        <f t="shared" si="5"/>
        <v>0</v>
      </c>
      <c r="BD17" s="233">
        <f t="shared" si="6"/>
        <v>0</v>
      </c>
      <c r="BE17" s="233">
        <f t="shared" si="7"/>
        <v>0</v>
      </c>
      <c r="CA17" s="260">
        <v>12</v>
      </c>
      <c r="CB17" s="260">
        <v>0</v>
      </c>
    </row>
    <row r="18" spans="1:80" ht="12.75">
      <c r="A18" s="261">
        <v>11</v>
      </c>
      <c r="B18" s="262" t="s">
        <v>1732</v>
      </c>
      <c r="C18" s="263" t="s">
        <v>1733</v>
      </c>
      <c r="D18" s="264" t="s">
        <v>212</v>
      </c>
      <c r="E18" s="265">
        <v>1</v>
      </c>
      <c r="F18" s="265">
        <v>0</v>
      </c>
      <c r="G18" s="266">
        <f t="shared" si="0"/>
        <v>0</v>
      </c>
      <c r="H18" s="267">
        <v>0</v>
      </c>
      <c r="I18" s="268">
        <f t="shared" si="1"/>
        <v>0</v>
      </c>
      <c r="J18" s="267">
        <v>0</v>
      </c>
      <c r="K18" s="268">
        <f t="shared" si="2"/>
        <v>0</v>
      </c>
      <c r="O18" s="260">
        <v>2</v>
      </c>
      <c r="AA18" s="233">
        <v>1</v>
      </c>
      <c r="AB18" s="233">
        <v>7</v>
      </c>
      <c r="AC18" s="233">
        <v>7</v>
      </c>
      <c r="AZ18" s="233">
        <v>2</v>
      </c>
      <c r="BA18" s="233">
        <f t="shared" si="3"/>
        <v>0</v>
      </c>
      <c r="BB18" s="233">
        <f t="shared" si="4"/>
        <v>0</v>
      </c>
      <c r="BC18" s="233">
        <f t="shared" si="5"/>
        <v>0</v>
      </c>
      <c r="BD18" s="233">
        <f t="shared" si="6"/>
        <v>0</v>
      </c>
      <c r="BE18" s="233">
        <f t="shared" si="7"/>
        <v>0</v>
      </c>
      <c r="CA18" s="260">
        <v>1</v>
      </c>
      <c r="CB18" s="260">
        <v>7</v>
      </c>
    </row>
    <row r="19" spans="1:80" ht="22.5">
      <c r="A19" s="261">
        <v>12</v>
      </c>
      <c r="B19" s="262" t="s">
        <v>1734</v>
      </c>
      <c r="C19" s="263" t="s">
        <v>1735</v>
      </c>
      <c r="D19" s="264" t="s">
        <v>93</v>
      </c>
      <c r="E19" s="265">
        <v>1</v>
      </c>
      <c r="F19" s="265">
        <v>0</v>
      </c>
      <c r="G19" s="266">
        <f t="shared" si="0"/>
        <v>0</v>
      </c>
      <c r="H19" s="267">
        <v>0</v>
      </c>
      <c r="I19" s="268">
        <f t="shared" si="1"/>
        <v>0</v>
      </c>
      <c r="J19" s="267"/>
      <c r="K19" s="268">
        <f t="shared" si="2"/>
        <v>0</v>
      </c>
      <c r="O19" s="260">
        <v>2</v>
      </c>
      <c r="AA19" s="233">
        <v>12</v>
      </c>
      <c r="AB19" s="233">
        <v>0</v>
      </c>
      <c r="AC19" s="233">
        <v>12</v>
      </c>
      <c r="AZ19" s="233">
        <v>2</v>
      </c>
      <c r="BA19" s="233">
        <f t="shared" si="3"/>
        <v>0</v>
      </c>
      <c r="BB19" s="233">
        <f t="shared" si="4"/>
        <v>0</v>
      </c>
      <c r="BC19" s="233">
        <f t="shared" si="5"/>
        <v>0</v>
      </c>
      <c r="BD19" s="233">
        <f t="shared" si="6"/>
        <v>0</v>
      </c>
      <c r="BE19" s="233">
        <f t="shared" si="7"/>
        <v>0</v>
      </c>
      <c r="CA19" s="260">
        <v>12</v>
      </c>
      <c r="CB19" s="260">
        <v>0</v>
      </c>
    </row>
    <row r="20" spans="1:80" ht="22.5">
      <c r="A20" s="261">
        <v>13</v>
      </c>
      <c r="B20" s="262" t="s">
        <v>1736</v>
      </c>
      <c r="C20" s="263" t="s">
        <v>1737</v>
      </c>
      <c r="D20" s="264" t="s">
        <v>93</v>
      </c>
      <c r="E20" s="265">
        <v>1</v>
      </c>
      <c r="F20" s="265">
        <v>0</v>
      </c>
      <c r="G20" s="266">
        <f t="shared" si="0"/>
        <v>0</v>
      </c>
      <c r="H20" s="267">
        <v>0</v>
      </c>
      <c r="I20" s="268">
        <f t="shared" si="1"/>
        <v>0</v>
      </c>
      <c r="J20" s="267"/>
      <c r="K20" s="268">
        <f t="shared" si="2"/>
        <v>0</v>
      </c>
      <c r="O20" s="260">
        <v>2</v>
      </c>
      <c r="AA20" s="233">
        <v>12</v>
      </c>
      <c r="AB20" s="233">
        <v>0</v>
      </c>
      <c r="AC20" s="233">
        <v>13</v>
      </c>
      <c r="AZ20" s="233">
        <v>2</v>
      </c>
      <c r="BA20" s="233">
        <f t="shared" si="3"/>
        <v>0</v>
      </c>
      <c r="BB20" s="233">
        <f t="shared" si="4"/>
        <v>0</v>
      </c>
      <c r="BC20" s="233">
        <f t="shared" si="5"/>
        <v>0</v>
      </c>
      <c r="BD20" s="233">
        <f t="shared" si="6"/>
        <v>0</v>
      </c>
      <c r="BE20" s="233">
        <f t="shared" si="7"/>
        <v>0</v>
      </c>
      <c r="CA20" s="260">
        <v>12</v>
      </c>
      <c r="CB20" s="260">
        <v>0</v>
      </c>
    </row>
    <row r="21" spans="1:80" ht="22.5">
      <c r="A21" s="261">
        <v>14</v>
      </c>
      <c r="B21" s="262" t="s">
        <v>1738</v>
      </c>
      <c r="C21" s="263" t="s">
        <v>1739</v>
      </c>
      <c r="D21" s="264" t="s">
        <v>1132</v>
      </c>
      <c r="E21" s="265">
        <v>1</v>
      </c>
      <c r="F21" s="265">
        <v>0</v>
      </c>
      <c r="G21" s="266">
        <f t="shared" si="0"/>
        <v>0</v>
      </c>
      <c r="H21" s="267">
        <v>0</v>
      </c>
      <c r="I21" s="268">
        <f t="shared" si="1"/>
        <v>0</v>
      </c>
      <c r="J21" s="267">
        <v>0</v>
      </c>
      <c r="K21" s="268">
        <f t="shared" si="2"/>
        <v>0</v>
      </c>
      <c r="O21" s="260">
        <v>2</v>
      </c>
      <c r="AA21" s="233">
        <v>1</v>
      </c>
      <c r="AB21" s="233">
        <v>7</v>
      </c>
      <c r="AC21" s="233">
        <v>7</v>
      </c>
      <c r="AZ21" s="233">
        <v>2</v>
      </c>
      <c r="BA21" s="233">
        <f t="shared" si="3"/>
        <v>0</v>
      </c>
      <c r="BB21" s="233">
        <f t="shared" si="4"/>
        <v>0</v>
      </c>
      <c r="BC21" s="233">
        <f t="shared" si="5"/>
        <v>0</v>
      </c>
      <c r="BD21" s="233">
        <f t="shared" si="6"/>
        <v>0</v>
      </c>
      <c r="BE21" s="233">
        <f t="shared" si="7"/>
        <v>0</v>
      </c>
      <c r="CA21" s="260">
        <v>1</v>
      </c>
      <c r="CB21" s="260">
        <v>7</v>
      </c>
    </row>
    <row r="22" spans="1:80" ht="22.5">
      <c r="A22" s="261">
        <v>15</v>
      </c>
      <c r="B22" s="262" t="s">
        <v>1740</v>
      </c>
      <c r="C22" s="263" t="s">
        <v>1741</v>
      </c>
      <c r="D22" s="264" t="s">
        <v>93</v>
      </c>
      <c r="E22" s="265">
        <v>1</v>
      </c>
      <c r="F22" s="265">
        <v>0</v>
      </c>
      <c r="G22" s="266">
        <f t="shared" si="0"/>
        <v>0</v>
      </c>
      <c r="H22" s="267">
        <v>0</v>
      </c>
      <c r="I22" s="268">
        <f t="shared" si="1"/>
        <v>0</v>
      </c>
      <c r="J22" s="267"/>
      <c r="K22" s="268">
        <f t="shared" si="2"/>
        <v>0</v>
      </c>
      <c r="O22" s="260">
        <v>2</v>
      </c>
      <c r="AA22" s="233">
        <v>12</v>
      </c>
      <c r="AB22" s="233">
        <v>0</v>
      </c>
      <c r="AC22" s="233">
        <v>15</v>
      </c>
      <c r="AZ22" s="233">
        <v>2</v>
      </c>
      <c r="BA22" s="233">
        <f t="shared" si="3"/>
        <v>0</v>
      </c>
      <c r="BB22" s="233">
        <f t="shared" si="4"/>
        <v>0</v>
      </c>
      <c r="BC22" s="233">
        <f t="shared" si="5"/>
        <v>0</v>
      </c>
      <c r="BD22" s="233">
        <f t="shared" si="6"/>
        <v>0</v>
      </c>
      <c r="BE22" s="233">
        <f t="shared" si="7"/>
        <v>0</v>
      </c>
      <c r="CA22" s="260">
        <v>12</v>
      </c>
      <c r="CB22" s="260">
        <v>0</v>
      </c>
    </row>
    <row r="23" spans="1:80" ht="22.5">
      <c r="A23" s="261">
        <v>16</v>
      </c>
      <c r="B23" s="262" t="s">
        <v>1742</v>
      </c>
      <c r="C23" s="263" t="s">
        <v>1743</v>
      </c>
      <c r="D23" s="264" t="s">
        <v>1132</v>
      </c>
      <c r="E23" s="265">
        <v>1</v>
      </c>
      <c r="F23" s="265">
        <v>0</v>
      </c>
      <c r="G23" s="266">
        <f t="shared" si="0"/>
        <v>0</v>
      </c>
      <c r="H23" s="267">
        <v>0</v>
      </c>
      <c r="I23" s="268">
        <f t="shared" si="1"/>
        <v>0</v>
      </c>
      <c r="J23" s="267">
        <v>0</v>
      </c>
      <c r="K23" s="268">
        <f t="shared" si="2"/>
        <v>0</v>
      </c>
      <c r="O23" s="260">
        <v>2</v>
      </c>
      <c r="AA23" s="233">
        <v>1</v>
      </c>
      <c r="AB23" s="233">
        <v>7</v>
      </c>
      <c r="AC23" s="233">
        <v>7</v>
      </c>
      <c r="AZ23" s="233">
        <v>2</v>
      </c>
      <c r="BA23" s="233">
        <f t="shared" si="3"/>
        <v>0</v>
      </c>
      <c r="BB23" s="233">
        <f t="shared" si="4"/>
        <v>0</v>
      </c>
      <c r="BC23" s="233">
        <f t="shared" si="5"/>
        <v>0</v>
      </c>
      <c r="BD23" s="233">
        <f t="shared" si="6"/>
        <v>0</v>
      </c>
      <c r="BE23" s="233">
        <f t="shared" si="7"/>
        <v>0</v>
      </c>
      <c r="CA23" s="260">
        <v>1</v>
      </c>
      <c r="CB23" s="260">
        <v>7</v>
      </c>
    </row>
    <row r="24" spans="1:80" ht="22.5">
      <c r="A24" s="261">
        <v>17</v>
      </c>
      <c r="B24" s="262" t="s">
        <v>1744</v>
      </c>
      <c r="C24" s="263" t="s">
        <v>1745</v>
      </c>
      <c r="D24" s="264" t="s">
        <v>93</v>
      </c>
      <c r="E24" s="265">
        <v>1</v>
      </c>
      <c r="F24" s="265">
        <v>0</v>
      </c>
      <c r="G24" s="266">
        <f t="shared" si="0"/>
        <v>0</v>
      </c>
      <c r="H24" s="267">
        <v>0</v>
      </c>
      <c r="I24" s="268">
        <f t="shared" si="1"/>
        <v>0</v>
      </c>
      <c r="J24" s="267"/>
      <c r="K24" s="268">
        <f t="shared" si="2"/>
        <v>0</v>
      </c>
      <c r="O24" s="260">
        <v>2</v>
      </c>
      <c r="AA24" s="233">
        <v>12</v>
      </c>
      <c r="AB24" s="233">
        <v>0</v>
      </c>
      <c r="AC24" s="233">
        <v>17</v>
      </c>
      <c r="AZ24" s="233">
        <v>2</v>
      </c>
      <c r="BA24" s="233">
        <f t="shared" si="3"/>
        <v>0</v>
      </c>
      <c r="BB24" s="233">
        <f t="shared" si="4"/>
        <v>0</v>
      </c>
      <c r="BC24" s="233">
        <f t="shared" si="5"/>
        <v>0</v>
      </c>
      <c r="BD24" s="233">
        <f t="shared" si="6"/>
        <v>0</v>
      </c>
      <c r="BE24" s="233">
        <f t="shared" si="7"/>
        <v>0</v>
      </c>
      <c r="CA24" s="260">
        <v>12</v>
      </c>
      <c r="CB24" s="260">
        <v>0</v>
      </c>
    </row>
    <row r="25" spans="1:80" ht="22.5">
      <c r="A25" s="261">
        <v>18</v>
      </c>
      <c r="B25" s="262" t="s">
        <v>1746</v>
      </c>
      <c r="C25" s="263" t="s">
        <v>1747</v>
      </c>
      <c r="D25" s="264" t="s">
        <v>1132</v>
      </c>
      <c r="E25" s="265">
        <v>1</v>
      </c>
      <c r="F25" s="265">
        <v>0</v>
      </c>
      <c r="G25" s="266">
        <f t="shared" si="0"/>
        <v>0</v>
      </c>
      <c r="H25" s="267">
        <v>0</v>
      </c>
      <c r="I25" s="268">
        <f t="shared" si="1"/>
        <v>0</v>
      </c>
      <c r="J25" s="267">
        <v>0</v>
      </c>
      <c r="K25" s="268">
        <f t="shared" si="2"/>
        <v>0</v>
      </c>
      <c r="O25" s="260">
        <v>2</v>
      </c>
      <c r="AA25" s="233">
        <v>1</v>
      </c>
      <c r="AB25" s="233">
        <v>7</v>
      </c>
      <c r="AC25" s="233">
        <v>7</v>
      </c>
      <c r="AZ25" s="233">
        <v>2</v>
      </c>
      <c r="BA25" s="233">
        <f t="shared" si="3"/>
        <v>0</v>
      </c>
      <c r="BB25" s="233">
        <f t="shared" si="4"/>
        <v>0</v>
      </c>
      <c r="BC25" s="233">
        <f t="shared" si="5"/>
        <v>0</v>
      </c>
      <c r="BD25" s="233">
        <f t="shared" si="6"/>
        <v>0</v>
      </c>
      <c r="BE25" s="233">
        <f t="shared" si="7"/>
        <v>0</v>
      </c>
      <c r="CA25" s="260">
        <v>1</v>
      </c>
      <c r="CB25" s="260">
        <v>7</v>
      </c>
    </row>
    <row r="26" spans="1:80" ht="22.5">
      <c r="A26" s="261">
        <v>19</v>
      </c>
      <c r="B26" s="262" t="s">
        <v>1748</v>
      </c>
      <c r="C26" s="263" t="s">
        <v>1749</v>
      </c>
      <c r="D26" s="264" t="s">
        <v>93</v>
      </c>
      <c r="E26" s="265">
        <v>1</v>
      </c>
      <c r="F26" s="265">
        <v>0</v>
      </c>
      <c r="G26" s="266">
        <f t="shared" si="0"/>
        <v>0</v>
      </c>
      <c r="H26" s="267">
        <v>0</v>
      </c>
      <c r="I26" s="268">
        <f t="shared" si="1"/>
        <v>0</v>
      </c>
      <c r="J26" s="267"/>
      <c r="K26" s="268">
        <f t="shared" si="2"/>
        <v>0</v>
      </c>
      <c r="O26" s="260">
        <v>2</v>
      </c>
      <c r="AA26" s="233">
        <v>12</v>
      </c>
      <c r="AB26" s="233">
        <v>0</v>
      </c>
      <c r="AC26" s="233">
        <v>19</v>
      </c>
      <c r="AZ26" s="233">
        <v>2</v>
      </c>
      <c r="BA26" s="233">
        <f t="shared" si="3"/>
        <v>0</v>
      </c>
      <c r="BB26" s="233">
        <f t="shared" si="4"/>
        <v>0</v>
      </c>
      <c r="BC26" s="233">
        <f t="shared" si="5"/>
        <v>0</v>
      </c>
      <c r="BD26" s="233">
        <f t="shared" si="6"/>
        <v>0</v>
      </c>
      <c r="BE26" s="233">
        <f t="shared" si="7"/>
        <v>0</v>
      </c>
      <c r="CA26" s="260">
        <v>12</v>
      </c>
      <c r="CB26" s="260">
        <v>0</v>
      </c>
    </row>
    <row r="27" spans="1:80" ht="22.5">
      <c r="A27" s="261">
        <v>20</v>
      </c>
      <c r="B27" s="262" t="s">
        <v>1750</v>
      </c>
      <c r="C27" s="263" t="s">
        <v>1751</v>
      </c>
      <c r="D27" s="264" t="s">
        <v>1132</v>
      </c>
      <c r="E27" s="265">
        <v>1</v>
      </c>
      <c r="F27" s="265">
        <v>0</v>
      </c>
      <c r="G27" s="266">
        <f t="shared" si="0"/>
        <v>0</v>
      </c>
      <c r="H27" s="267">
        <v>0</v>
      </c>
      <c r="I27" s="268">
        <f t="shared" si="1"/>
        <v>0</v>
      </c>
      <c r="J27" s="267"/>
      <c r="K27" s="268">
        <f t="shared" si="2"/>
        <v>0</v>
      </c>
      <c r="O27" s="260">
        <v>2</v>
      </c>
      <c r="AA27" s="233">
        <v>12</v>
      </c>
      <c r="AB27" s="233">
        <v>0</v>
      </c>
      <c r="AC27" s="233">
        <v>20</v>
      </c>
      <c r="AZ27" s="233">
        <v>2</v>
      </c>
      <c r="BA27" s="233">
        <f t="shared" si="3"/>
        <v>0</v>
      </c>
      <c r="BB27" s="233">
        <f t="shared" si="4"/>
        <v>0</v>
      </c>
      <c r="BC27" s="233">
        <f t="shared" si="5"/>
        <v>0</v>
      </c>
      <c r="BD27" s="233">
        <f t="shared" si="6"/>
        <v>0</v>
      </c>
      <c r="BE27" s="233">
        <f t="shared" si="7"/>
        <v>0</v>
      </c>
      <c r="CA27" s="260">
        <v>12</v>
      </c>
      <c r="CB27" s="260">
        <v>0</v>
      </c>
    </row>
    <row r="28" spans="1:80" ht="22.5">
      <c r="A28" s="261">
        <v>21</v>
      </c>
      <c r="B28" s="262" t="s">
        <v>1752</v>
      </c>
      <c r="C28" s="263" t="s">
        <v>1753</v>
      </c>
      <c r="D28" s="264" t="s">
        <v>93</v>
      </c>
      <c r="E28" s="265">
        <v>1</v>
      </c>
      <c r="F28" s="265">
        <v>0</v>
      </c>
      <c r="G28" s="266">
        <f t="shared" si="0"/>
        <v>0</v>
      </c>
      <c r="H28" s="267">
        <v>0</v>
      </c>
      <c r="I28" s="268">
        <f t="shared" si="1"/>
        <v>0</v>
      </c>
      <c r="J28" s="267"/>
      <c r="K28" s="268">
        <f t="shared" si="2"/>
        <v>0</v>
      </c>
      <c r="O28" s="260">
        <v>2</v>
      </c>
      <c r="AA28" s="233">
        <v>12</v>
      </c>
      <c r="AB28" s="233">
        <v>0</v>
      </c>
      <c r="AC28" s="233">
        <v>21</v>
      </c>
      <c r="AZ28" s="233">
        <v>2</v>
      </c>
      <c r="BA28" s="233">
        <f t="shared" si="3"/>
        <v>0</v>
      </c>
      <c r="BB28" s="233">
        <f t="shared" si="4"/>
        <v>0</v>
      </c>
      <c r="BC28" s="233">
        <f t="shared" si="5"/>
        <v>0</v>
      </c>
      <c r="BD28" s="233">
        <f t="shared" si="6"/>
        <v>0</v>
      </c>
      <c r="BE28" s="233">
        <f t="shared" si="7"/>
        <v>0</v>
      </c>
      <c r="CA28" s="260">
        <v>12</v>
      </c>
      <c r="CB28" s="260">
        <v>0</v>
      </c>
    </row>
    <row r="29" spans="1:80" ht="12.75">
      <c r="A29" s="261">
        <v>22</v>
      </c>
      <c r="B29" s="262" t="s">
        <v>1754</v>
      </c>
      <c r="C29" s="263" t="s">
        <v>1755</v>
      </c>
      <c r="D29" s="264" t="s">
        <v>212</v>
      </c>
      <c r="E29" s="265">
        <v>11</v>
      </c>
      <c r="F29" s="265">
        <v>0</v>
      </c>
      <c r="G29" s="266">
        <f t="shared" si="0"/>
        <v>0</v>
      </c>
      <c r="H29" s="267">
        <v>0</v>
      </c>
      <c r="I29" s="268">
        <f t="shared" si="1"/>
        <v>0</v>
      </c>
      <c r="J29" s="267"/>
      <c r="K29" s="268">
        <f t="shared" si="2"/>
        <v>0</v>
      </c>
      <c r="O29" s="260">
        <v>2</v>
      </c>
      <c r="AA29" s="233">
        <v>12</v>
      </c>
      <c r="AB29" s="233">
        <v>0</v>
      </c>
      <c r="AC29" s="233">
        <v>22</v>
      </c>
      <c r="AZ29" s="233">
        <v>2</v>
      </c>
      <c r="BA29" s="233">
        <f t="shared" si="3"/>
        <v>0</v>
      </c>
      <c r="BB29" s="233">
        <f t="shared" si="4"/>
        <v>0</v>
      </c>
      <c r="BC29" s="233">
        <f t="shared" si="5"/>
        <v>0</v>
      </c>
      <c r="BD29" s="233">
        <f t="shared" si="6"/>
        <v>0</v>
      </c>
      <c r="BE29" s="233">
        <f t="shared" si="7"/>
        <v>0</v>
      </c>
      <c r="CA29" s="260">
        <v>12</v>
      </c>
      <c r="CB29" s="260">
        <v>0</v>
      </c>
    </row>
    <row r="30" spans="1:80" ht="22.5">
      <c r="A30" s="261">
        <v>23</v>
      </c>
      <c r="B30" s="262" t="s">
        <v>1756</v>
      </c>
      <c r="C30" s="263" t="s">
        <v>1757</v>
      </c>
      <c r="D30" s="264" t="s">
        <v>93</v>
      </c>
      <c r="E30" s="265">
        <v>9</v>
      </c>
      <c r="F30" s="265">
        <v>0</v>
      </c>
      <c r="G30" s="266">
        <f t="shared" si="0"/>
        <v>0</v>
      </c>
      <c r="H30" s="267">
        <v>0</v>
      </c>
      <c r="I30" s="268">
        <f t="shared" si="1"/>
        <v>0</v>
      </c>
      <c r="J30" s="267"/>
      <c r="K30" s="268">
        <f t="shared" si="2"/>
        <v>0</v>
      </c>
      <c r="O30" s="260">
        <v>2</v>
      </c>
      <c r="AA30" s="233">
        <v>12</v>
      </c>
      <c r="AB30" s="233">
        <v>0</v>
      </c>
      <c r="AC30" s="233">
        <v>23</v>
      </c>
      <c r="AZ30" s="233">
        <v>2</v>
      </c>
      <c r="BA30" s="233">
        <f t="shared" si="3"/>
        <v>0</v>
      </c>
      <c r="BB30" s="233">
        <f t="shared" si="4"/>
        <v>0</v>
      </c>
      <c r="BC30" s="233">
        <f t="shared" si="5"/>
        <v>0</v>
      </c>
      <c r="BD30" s="233">
        <f t="shared" si="6"/>
        <v>0</v>
      </c>
      <c r="BE30" s="233">
        <f t="shared" si="7"/>
        <v>0</v>
      </c>
      <c r="CA30" s="260">
        <v>12</v>
      </c>
      <c r="CB30" s="260">
        <v>0</v>
      </c>
    </row>
    <row r="31" spans="1:80" ht="22.5">
      <c r="A31" s="261">
        <v>24</v>
      </c>
      <c r="B31" s="262" t="s">
        <v>1758</v>
      </c>
      <c r="C31" s="263" t="s">
        <v>1759</v>
      </c>
      <c r="D31" s="264" t="s">
        <v>93</v>
      </c>
      <c r="E31" s="265">
        <v>1</v>
      </c>
      <c r="F31" s="265">
        <v>0</v>
      </c>
      <c r="G31" s="266">
        <f t="shared" si="0"/>
        <v>0</v>
      </c>
      <c r="H31" s="267">
        <v>0</v>
      </c>
      <c r="I31" s="268">
        <f t="shared" si="1"/>
        <v>0</v>
      </c>
      <c r="J31" s="267"/>
      <c r="K31" s="268">
        <f t="shared" si="2"/>
        <v>0</v>
      </c>
      <c r="O31" s="260">
        <v>2</v>
      </c>
      <c r="AA31" s="233">
        <v>12</v>
      </c>
      <c r="AB31" s="233">
        <v>0</v>
      </c>
      <c r="AC31" s="233">
        <v>24</v>
      </c>
      <c r="AZ31" s="233">
        <v>2</v>
      </c>
      <c r="BA31" s="233">
        <f t="shared" si="3"/>
        <v>0</v>
      </c>
      <c r="BB31" s="233">
        <f t="shared" si="4"/>
        <v>0</v>
      </c>
      <c r="BC31" s="233">
        <f t="shared" si="5"/>
        <v>0</v>
      </c>
      <c r="BD31" s="233">
        <f t="shared" si="6"/>
        <v>0</v>
      </c>
      <c r="BE31" s="233">
        <f t="shared" si="7"/>
        <v>0</v>
      </c>
      <c r="CA31" s="260">
        <v>12</v>
      </c>
      <c r="CB31" s="260">
        <v>0</v>
      </c>
    </row>
    <row r="32" spans="1:80" ht="22.5">
      <c r="A32" s="261">
        <v>25</v>
      </c>
      <c r="B32" s="262" t="s">
        <v>1760</v>
      </c>
      <c r="C32" s="263" t="s">
        <v>1761</v>
      </c>
      <c r="D32" s="264" t="s">
        <v>93</v>
      </c>
      <c r="E32" s="265">
        <v>1</v>
      </c>
      <c r="F32" s="265">
        <v>0</v>
      </c>
      <c r="G32" s="266">
        <f t="shared" si="0"/>
        <v>0</v>
      </c>
      <c r="H32" s="267">
        <v>0</v>
      </c>
      <c r="I32" s="268">
        <f t="shared" si="1"/>
        <v>0</v>
      </c>
      <c r="J32" s="267"/>
      <c r="K32" s="268">
        <f t="shared" si="2"/>
        <v>0</v>
      </c>
      <c r="O32" s="260">
        <v>2</v>
      </c>
      <c r="AA32" s="233">
        <v>12</v>
      </c>
      <c r="AB32" s="233">
        <v>0</v>
      </c>
      <c r="AC32" s="233">
        <v>25</v>
      </c>
      <c r="AZ32" s="233">
        <v>2</v>
      </c>
      <c r="BA32" s="233">
        <f t="shared" si="3"/>
        <v>0</v>
      </c>
      <c r="BB32" s="233">
        <f t="shared" si="4"/>
        <v>0</v>
      </c>
      <c r="BC32" s="233">
        <f t="shared" si="5"/>
        <v>0</v>
      </c>
      <c r="BD32" s="233">
        <f t="shared" si="6"/>
        <v>0</v>
      </c>
      <c r="BE32" s="233">
        <f t="shared" si="7"/>
        <v>0</v>
      </c>
      <c r="CA32" s="260">
        <v>12</v>
      </c>
      <c r="CB32" s="260">
        <v>0</v>
      </c>
    </row>
    <row r="33" spans="1:80" ht="12.75">
      <c r="A33" s="261">
        <v>26</v>
      </c>
      <c r="B33" s="262" t="s">
        <v>1762</v>
      </c>
      <c r="C33" s="263" t="s">
        <v>1763</v>
      </c>
      <c r="D33" s="264" t="s">
        <v>93</v>
      </c>
      <c r="E33" s="265">
        <v>12</v>
      </c>
      <c r="F33" s="265">
        <v>0</v>
      </c>
      <c r="G33" s="266">
        <f t="shared" si="0"/>
        <v>0</v>
      </c>
      <c r="H33" s="267">
        <v>0</v>
      </c>
      <c r="I33" s="268">
        <f t="shared" si="1"/>
        <v>0</v>
      </c>
      <c r="J33" s="267"/>
      <c r="K33" s="268">
        <f t="shared" si="2"/>
        <v>0</v>
      </c>
      <c r="O33" s="260">
        <v>2</v>
      </c>
      <c r="AA33" s="233">
        <v>12</v>
      </c>
      <c r="AB33" s="233">
        <v>0</v>
      </c>
      <c r="AC33" s="233">
        <v>26</v>
      </c>
      <c r="AZ33" s="233">
        <v>2</v>
      </c>
      <c r="BA33" s="233">
        <f t="shared" si="3"/>
        <v>0</v>
      </c>
      <c r="BB33" s="233">
        <f t="shared" si="4"/>
        <v>0</v>
      </c>
      <c r="BC33" s="233">
        <f t="shared" si="5"/>
        <v>0</v>
      </c>
      <c r="BD33" s="233">
        <f t="shared" si="6"/>
        <v>0</v>
      </c>
      <c r="BE33" s="233">
        <f t="shared" si="7"/>
        <v>0</v>
      </c>
      <c r="CA33" s="260">
        <v>12</v>
      </c>
      <c r="CB33" s="260">
        <v>0</v>
      </c>
    </row>
    <row r="34" spans="1:80" ht="12.75">
      <c r="A34" s="261">
        <v>27</v>
      </c>
      <c r="B34" s="262" t="s">
        <v>1764</v>
      </c>
      <c r="C34" s="263" t="s">
        <v>1765</v>
      </c>
      <c r="D34" s="264" t="s">
        <v>145</v>
      </c>
      <c r="E34" s="265">
        <v>0.5</v>
      </c>
      <c r="F34" s="265">
        <v>0</v>
      </c>
      <c r="G34" s="266">
        <f t="shared" si="0"/>
        <v>0</v>
      </c>
      <c r="H34" s="267">
        <v>0</v>
      </c>
      <c r="I34" s="268">
        <f t="shared" si="1"/>
        <v>0</v>
      </c>
      <c r="J34" s="267">
        <v>0</v>
      </c>
      <c r="K34" s="268">
        <f t="shared" si="2"/>
        <v>0</v>
      </c>
      <c r="O34" s="260">
        <v>2</v>
      </c>
      <c r="AA34" s="233">
        <v>1</v>
      </c>
      <c r="AB34" s="233">
        <v>5</v>
      </c>
      <c r="AC34" s="233">
        <v>5</v>
      </c>
      <c r="AZ34" s="233">
        <v>2</v>
      </c>
      <c r="BA34" s="233">
        <f t="shared" si="3"/>
        <v>0</v>
      </c>
      <c r="BB34" s="233">
        <f t="shared" si="4"/>
        <v>0</v>
      </c>
      <c r="BC34" s="233">
        <f t="shared" si="5"/>
        <v>0</v>
      </c>
      <c r="BD34" s="233">
        <f t="shared" si="6"/>
        <v>0</v>
      </c>
      <c r="BE34" s="233">
        <f t="shared" si="7"/>
        <v>0</v>
      </c>
      <c r="CA34" s="260">
        <v>1</v>
      </c>
      <c r="CB34" s="260">
        <v>5</v>
      </c>
    </row>
    <row r="35" spans="1:57" ht="12.75">
      <c r="A35" s="278"/>
      <c r="B35" s="279" t="s">
        <v>94</v>
      </c>
      <c r="C35" s="280" t="s">
        <v>1711</v>
      </c>
      <c r="D35" s="281"/>
      <c r="E35" s="282"/>
      <c r="F35" s="283"/>
      <c r="G35" s="284">
        <f>SUM(G7:G34)</f>
        <v>0</v>
      </c>
      <c r="H35" s="285"/>
      <c r="I35" s="286">
        <f>SUM(I7:I34)</f>
        <v>0</v>
      </c>
      <c r="J35" s="285"/>
      <c r="K35" s="286">
        <f>SUM(K7:K34)</f>
        <v>0</v>
      </c>
      <c r="O35" s="260">
        <v>4</v>
      </c>
      <c r="BA35" s="287">
        <f>SUM(BA7:BA34)</f>
        <v>0</v>
      </c>
      <c r="BB35" s="287">
        <f>SUM(BB7:BB34)</f>
        <v>0</v>
      </c>
      <c r="BC35" s="287">
        <f>SUM(BC7:BC34)</f>
        <v>0</v>
      </c>
      <c r="BD35" s="287">
        <f>SUM(BD7:BD34)</f>
        <v>0</v>
      </c>
      <c r="BE35" s="287">
        <f>SUM(BE7:BE34)</f>
        <v>0</v>
      </c>
    </row>
    <row r="36" spans="1:15" ht="12.75">
      <c r="A36" s="250" t="s">
        <v>90</v>
      </c>
      <c r="B36" s="251" t="s">
        <v>1766</v>
      </c>
      <c r="C36" s="252" t="s">
        <v>1767</v>
      </c>
      <c r="D36" s="253"/>
      <c r="E36" s="254"/>
      <c r="F36" s="254"/>
      <c r="G36" s="255"/>
      <c r="H36" s="256"/>
      <c r="I36" s="257"/>
      <c r="J36" s="258"/>
      <c r="K36" s="259"/>
      <c r="O36" s="260">
        <v>1</v>
      </c>
    </row>
    <row r="37" spans="1:80" ht="12.75">
      <c r="A37" s="261">
        <v>28</v>
      </c>
      <c r="B37" s="262" t="s">
        <v>1769</v>
      </c>
      <c r="C37" s="263" t="s">
        <v>1770</v>
      </c>
      <c r="D37" s="264" t="s">
        <v>1132</v>
      </c>
      <c r="E37" s="265">
        <v>1</v>
      </c>
      <c r="F37" s="265">
        <v>0</v>
      </c>
      <c r="G37" s="266">
        <f aca="true" t="shared" si="8" ref="G37:G76">E37*F37</f>
        <v>0</v>
      </c>
      <c r="H37" s="267">
        <v>0</v>
      </c>
      <c r="I37" s="268">
        <f aca="true" t="shared" si="9" ref="I37:I76">E37*H37</f>
        <v>0</v>
      </c>
      <c r="J37" s="267"/>
      <c r="K37" s="268">
        <f aca="true" t="shared" si="10" ref="K37:K76">E37*J37</f>
        <v>0</v>
      </c>
      <c r="O37" s="260">
        <v>2</v>
      </c>
      <c r="AA37" s="233">
        <v>12</v>
      </c>
      <c r="AB37" s="233">
        <v>0</v>
      </c>
      <c r="AC37" s="233">
        <v>28</v>
      </c>
      <c r="AZ37" s="233">
        <v>1</v>
      </c>
      <c r="BA37" s="233">
        <f aca="true" t="shared" si="11" ref="BA37:BA76">IF(AZ37=1,G37,0)</f>
        <v>0</v>
      </c>
      <c r="BB37" s="233">
        <f aca="true" t="shared" si="12" ref="BB37:BB76">IF(AZ37=2,G37,0)</f>
        <v>0</v>
      </c>
      <c r="BC37" s="233">
        <f aca="true" t="shared" si="13" ref="BC37:BC76">IF(AZ37=3,G37,0)</f>
        <v>0</v>
      </c>
      <c r="BD37" s="233">
        <f aca="true" t="shared" si="14" ref="BD37:BD76">IF(AZ37=4,G37,0)</f>
        <v>0</v>
      </c>
      <c r="BE37" s="233">
        <f aca="true" t="shared" si="15" ref="BE37:BE76">IF(AZ37=5,G37,0)</f>
        <v>0</v>
      </c>
      <c r="CA37" s="260">
        <v>12</v>
      </c>
      <c r="CB37" s="260">
        <v>0</v>
      </c>
    </row>
    <row r="38" spans="1:80" ht="12.75">
      <c r="A38" s="261">
        <v>29</v>
      </c>
      <c r="B38" s="262" t="s">
        <v>1771</v>
      </c>
      <c r="C38" s="263" t="s">
        <v>1772</v>
      </c>
      <c r="D38" s="264" t="s">
        <v>93</v>
      </c>
      <c r="E38" s="265">
        <v>2</v>
      </c>
      <c r="F38" s="265">
        <v>0</v>
      </c>
      <c r="G38" s="266">
        <f t="shared" si="8"/>
        <v>0</v>
      </c>
      <c r="H38" s="267">
        <v>0</v>
      </c>
      <c r="I38" s="268">
        <f t="shared" si="9"/>
        <v>0</v>
      </c>
      <c r="J38" s="267"/>
      <c r="K38" s="268">
        <f t="shared" si="10"/>
        <v>0</v>
      </c>
      <c r="O38" s="260">
        <v>2</v>
      </c>
      <c r="AA38" s="233">
        <v>12</v>
      </c>
      <c r="AB38" s="233">
        <v>0</v>
      </c>
      <c r="AC38" s="233">
        <v>29</v>
      </c>
      <c r="AZ38" s="233">
        <v>1</v>
      </c>
      <c r="BA38" s="233">
        <f t="shared" si="11"/>
        <v>0</v>
      </c>
      <c r="BB38" s="233">
        <f t="shared" si="12"/>
        <v>0</v>
      </c>
      <c r="BC38" s="233">
        <f t="shared" si="13"/>
        <v>0</v>
      </c>
      <c r="BD38" s="233">
        <f t="shared" si="14"/>
        <v>0</v>
      </c>
      <c r="BE38" s="233">
        <f t="shared" si="15"/>
        <v>0</v>
      </c>
      <c r="CA38" s="260">
        <v>12</v>
      </c>
      <c r="CB38" s="260">
        <v>0</v>
      </c>
    </row>
    <row r="39" spans="1:80" ht="22.5">
      <c r="A39" s="261">
        <v>30</v>
      </c>
      <c r="B39" s="262" t="s">
        <v>1773</v>
      </c>
      <c r="C39" s="263" t="s">
        <v>1774</v>
      </c>
      <c r="D39" s="264" t="s">
        <v>93</v>
      </c>
      <c r="E39" s="265">
        <v>1</v>
      </c>
      <c r="F39" s="265">
        <v>0</v>
      </c>
      <c r="G39" s="266">
        <f t="shared" si="8"/>
        <v>0</v>
      </c>
      <c r="H39" s="267">
        <v>0</v>
      </c>
      <c r="I39" s="268">
        <f t="shared" si="9"/>
        <v>0</v>
      </c>
      <c r="J39" s="267"/>
      <c r="K39" s="268">
        <f t="shared" si="10"/>
        <v>0</v>
      </c>
      <c r="O39" s="260">
        <v>2</v>
      </c>
      <c r="AA39" s="233">
        <v>12</v>
      </c>
      <c r="AB39" s="233">
        <v>0</v>
      </c>
      <c r="AC39" s="233">
        <v>30</v>
      </c>
      <c r="AZ39" s="233">
        <v>1</v>
      </c>
      <c r="BA39" s="233">
        <f t="shared" si="11"/>
        <v>0</v>
      </c>
      <c r="BB39" s="233">
        <f t="shared" si="12"/>
        <v>0</v>
      </c>
      <c r="BC39" s="233">
        <f t="shared" si="13"/>
        <v>0</v>
      </c>
      <c r="BD39" s="233">
        <f t="shared" si="14"/>
        <v>0</v>
      </c>
      <c r="BE39" s="233">
        <f t="shared" si="15"/>
        <v>0</v>
      </c>
      <c r="CA39" s="260">
        <v>12</v>
      </c>
      <c r="CB39" s="260">
        <v>0</v>
      </c>
    </row>
    <row r="40" spans="1:80" ht="12.75">
      <c r="A40" s="261">
        <v>31</v>
      </c>
      <c r="B40" s="262" t="s">
        <v>1775</v>
      </c>
      <c r="C40" s="263" t="s">
        <v>1776</v>
      </c>
      <c r="D40" s="264" t="s">
        <v>93</v>
      </c>
      <c r="E40" s="265">
        <v>1</v>
      </c>
      <c r="F40" s="265">
        <v>0</v>
      </c>
      <c r="G40" s="266">
        <f t="shared" si="8"/>
        <v>0</v>
      </c>
      <c r="H40" s="267">
        <v>0</v>
      </c>
      <c r="I40" s="268">
        <f t="shared" si="9"/>
        <v>0</v>
      </c>
      <c r="J40" s="267"/>
      <c r="K40" s="268">
        <f t="shared" si="10"/>
        <v>0</v>
      </c>
      <c r="O40" s="260">
        <v>2</v>
      </c>
      <c r="AA40" s="233">
        <v>12</v>
      </c>
      <c r="AB40" s="233">
        <v>0</v>
      </c>
      <c r="AC40" s="233">
        <v>31</v>
      </c>
      <c r="AZ40" s="233">
        <v>1</v>
      </c>
      <c r="BA40" s="233">
        <f t="shared" si="11"/>
        <v>0</v>
      </c>
      <c r="BB40" s="233">
        <f t="shared" si="12"/>
        <v>0</v>
      </c>
      <c r="BC40" s="233">
        <f t="shared" si="13"/>
        <v>0</v>
      </c>
      <c r="BD40" s="233">
        <f t="shared" si="14"/>
        <v>0</v>
      </c>
      <c r="BE40" s="233">
        <f t="shared" si="15"/>
        <v>0</v>
      </c>
      <c r="CA40" s="260">
        <v>12</v>
      </c>
      <c r="CB40" s="260">
        <v>0</v>
      </c>
    </row>
    <row r="41" spans="1:80" ht="12.75">
      <c r="A41" s="261">
        <v>32</v>
      </c>
      <c r="B41" s="262" t="s">
        <v>1777</v>
      </c>
      <c r="C41" s="263" t="s">
        <v>1778</v>
      </c>
      <c r="D41" s="264" t="s">
        <v>93</v>
      </c>
      <c r="E41" s="265">
        <v>1</v>
      </c>
      <c r="F41" s="265">
        <v>0</v>
      </c>
      <c r="G41" s="266">
        <f t="shared" si="8"/>
        <v>0</v>
      </c>
      <c r="H41" s="267">
        <v>0</v>
      </c>
      <c r="I41" s="268">
        <f t="shared" si="9"/>
        <v>0</v>
      </c>
      <c r="J41" s="267"/>
      <c r="K41" s="268">
        <f t="shared" si="10"/>
        <v>0</v>
      </c>
      <c r="O41" s="260">
        <v>2</v>
      </c>
      <c r="AA41" s="233">
        <v>12</v>
      </c>
      <c r="AB41" s="233">
        <v>0</v>
      </c>
      <c r="AC41" s="233">
        <v>32</v>
      </c>
      <c r="AZ41" s="233">
        <v>1</v>
      </c>
      <c r="BA41" s="233">
        <f t="shared" si="11"/>
        <v>0</v>
      </c>
      <c r="BB41" s="233">
        <f t="shared" si="12"/>
        <v>0</v>
      </c>
      <c r="BC41" s="233">
        <f t="shared" si="13"/>
        <v>0</v>
      </c>
      <c r="BD41" s="233">
        <f t="shared" si="14"/>
        <v>0</v>
      </c>
      <c r="BE41" s="233">
        <f t="shared" si="15"/>
        <v>0</v>
      </c>
      <c r="CA41" s="260">
        <v>12</v>
      </c>
      <c r="CB41" s="260">
        <v>0</v>
      </c>
    </row>
    <row r="42" spans="1:80" ht="12.75">
      <c r="A42" s="261">
        <v>33</v>
      </c>
      <c r="B42" s="262" t="s">
        <v>1779</v>
      </c>
      <c r="C42" s="263" t="s">
        <v>1780</v>
      </c>
      <c r="D42" s="264" t="s">
        <v>93</v>
      </c>
      <c r="E42" s="265">
        <v>4</v>
      </c>
      <c r="F42" s="265">
        <v>0</v>
      </c>
      <c r="G42" s="266">
        <f t="shared" si="8"/>
        <v>0</v>
      </c>
      <c r="H42" s="267">
        <v>0</v>
      </c>
      <c r="I42" s="268">
        <f t="shared" si="9"/>
        <v>0</v>
      </c>
      <c r="J42" s="267"/>
      <c r="K42" s="268">
        <f t="shared" si="10"/>
        <v>0</v>
      </c>
      <c r="O42" s="260">
        <v>2</v>
      </c>
      <c r="AA42" s="233">
        <v>12</v>
      </c>
      <c r="AB42" s="233">
        <v>0</v>
      </c>
      <c r="AC42" s="233">
        <v>33</v>
      </c>
      <c r="AZ42" s="233">
        <v>1</v>
      </c>
      <c r="BA42" s="233">
        <f t="shared" si="11"/>
        <v>0</v>
      </c>
      <c r="BB42" s="233">
        <f t="shared" si="12"/>
        <v>0</v>
      </c>
      <c r="BC42" s="233">
        <f t="shared" si="13"/>
        <v>0</v>
      </c>
      <c r="BD42" s="233">
        <f t="shared" si="14"/>
        <v>0</v>
      </c>
      <c r="BE42" s="233">
        <f t="shared" si="15"/>
        <v>0</v>
      </c>
      <c r="CA42" s="260">
        <v>12</v>
      </c>
      <c r="CB42" s="260">
        <v>0</v>
      </c>
    </row>
    <row r="43" spans="1:80" ht="12.75">
      <c r="A43" s="261">
        <v>34</v>
      </c>
      <c r="B43" s="262" t="s">
        <v>1781</v>
      </c>
      <c r="C43" s="263" t="s">
        <v>1782</v>
      </c>
      <c r="D43" s="264" t="s">
        <v>93</v>
      </c>
      <c r="E43" s="265">
        <v>4</v>
      </c>
      <c r="F43" s="265">
        <v>0</v>
      </c>
      <c r="G43" s="266">
        <f t="shared" si="8"/>
        <v>0</v>
      </c>
      <c r="H43" s="267">
        <v>0</v>
      </c>
      <c r="I43" s="268">
        <f t="shared" si="9"/>
        <v>0</v>
      </c>
      <c r="J43" s="267"/>
      <c r="K43" s="268">
        <f t="shared" si="10"/>
        <v>0</v>
      </c>
      <c r="O43" s="260">
        <v>2</v>
      </c>
      <c r="AA43" s="233">
        <v>12</v>
      </c>
      <c r="AB43" s="233">
        <v>0</v>
      </c>
      <c r="AC43" s="233">
        <v>34</v>
      </c>
      <c r="AZ43" s="233">
        <v>1</v>
      </c>
      <c r="BA43" s="233">
        <f t="shared" si="11"/>
        <v>0</v>
      </c>
      <c r="BB43" s="233">
        <f t="shared" si="12"/>
        <v>0</v>
      </c>
      <c r="BC43" s="233">
        <f t="shared" si="13"/>
        <v>0</v>
      </c>
      <c r="BD43" s="233">
        <f t="shared" si="14"/>
        <v>0</v>
      </c>
      <c r="BE43" s="233">
        <f t="shared" si="15"/>
        <v>0</v>
      </c>
      <c r="CA43" s="260">
        <v>12</v>
      </c>
      <c r="CB43" s="260">
        <v>0</v>
      </c>
    </row>
    <row r="44" spans="1:80" ht="12.75">
      <c r="A44" s="261">
        <v>35</v>
      </c>
      <c r="B44" s="262" t="s">
        <v>1783</v>
      </c>
      <c r="C44" s="263" t="s">
        <v>1784</v>
      </c>
      <c r="D44" s="264" t="s">
        <v>93</v>
      </c>
      <c r="E44" s="265">
        <v>4</v>
      </c>
      <c r="F44" s="265">
        <v>0</v>
      </c>
      <c r="G44" s="266">
        <f t="shared" si="8"/>
        <v>0</v>
      </c>
      <c r="H44" s="267">
        <v>0</v>
      </c>
      <c r="I44" s="268">
        <f t="shared" si="9"/>
        <v>0</v>
      </c>
      <c r="J44" s="267"/>
      <c r="K44" s="268">
        <f t="shared" si="10"/>
        <v>0</v>
      </c>
      <c r="O44" s="260">
        <v>2</v>
      </c>
      <c r="AA44" s="233">
        <v>12</v>
      </c>
      <c r="AB44" s="233">
        <v>0</v>
      </c>
      <c r="AC44" s="233">
        <v>35</v>
      </c>
      <c r="AZ44" s="233">
        <v>1</v>
      </c>
      <c r="BA44" s="233">
        <f t="shared" si="11"/>
        <v>0</v>
      </c>
      <c r="BB44" s="233">
        <f t="shared" si="12"/>
        <v>0</v>
      </c>
      <c r="BC44" s="233">
        <f t="shared" si="13"/>
        <v>0</v>
      </c>
      <c r="BD44" s="233">
        <f t="shared" si="14"/>
        <v>0</v>
      </c>
      <c r="BE44" s="233">
        <f t="shared" si="15"/>
        <v>0</v>
      </c>
      <c r="CA44" s="260">
        <v>12</v>
      </c>
      <c r="CB44" s="260">
        <v>0</v>
      </c>
    </row>
    <row r="45" spans="1:80" ht="12.75">
      <c r="A45" s="261">
        <v>36</v>
      </c>
      <c r="B45" s="262" t="s">
        <v>1785</v>
      </c>
      <c r="C45" s="263" t="s">
        <v>1786</v>
      </c>
      <c r="D45" s="264" t="s">
        <v>93</v>
      </c>
      <c r="E45" s="265">
        <v>6</v>
      </c>
      <c r="F45" s="265">
        <v>0</v>
      </c>
      <c r="G45" s="266">
        <f t="shared" si="8"/>
        <v>0</v>
      </c>
      <c r="H45" s="267">
        <v>0</v>
      </c>
      <c r="I45" s="268">
        <f t="shared" si="9"/>
        <v>0</v>
      </c>
      <c r="J45" s="267"/>
      <c r="K45" s="268">
        <f t="shared" si="10"/>
        <v>0</v>
      </c>
      <c r="O45" s="260">
        <v>2</v>
      </c>
      <c r="AA45" s="233">
        <v>12</v>
      </c>
      <c r="AB45" s="233">
        <v>0</v>
      </c>
      <c r="AC45" s="233">
        <v>36</v>
      </c>
      <c r="AZ45" s="233">
        <v>1</v>
      </c>
      <c r="BA45" s="233">
        <f t="shared" si="11"/>
        <v>0</v>
      </c>
      <c r="BB45" s="233">
        <f t="shared" si="12"/>
        <v>0</v>
      </c>
      <c r="BC45" s="233">
        <f t="shared" si="13"/>
        <v>0</v>
      </c>
      <c r="BD45" s="233">
        <f t="shared" si="14"/>
        <v>0</v>
      </c>
      <c r="BE45" s="233">
        <f t="shared" si="15"/>
        <v>0</v>
      </c>
      <c r="CA45" s="260">
        <v>12</v>
      </c>
      <c r="CB45" s="260">
        <v>0</v>
      </c>
    </row>
    <row r="46" spans="1:80" ht="22.5">
      <c r="A46" s="261">
        <v>37</v>
      </c>
      <c r="B46" s="262" t="s">
        <v>1787</v>
      </c>
      <c r="C46" s="263" t="s">
        <v>1788</v>
      </c>
      <c r="D46" s="264" t="s">
        <v>93</v>
      </c>
      <c r="E46" s="265">
        <v>7</v>
      </c>
      <c r="F46" s="265">
        <v>0</v>
      </c>
      <c r="G46" s="266">
        <f t="shared" si="8"/>
        <v>0</v>
      </c>
      <c r="H46" s="267">
        <v>0</v>
      </c>
      <c r="I46" s="268">
        <f t="shared" si="9"/>
        <v>0</v>
      </c>
      <c r="J46" s="267"/>
      <c r="K46" s="268">
        <f t="shared" si="10"/>
        <v>0</v>
      </c>
      <c r="O46" s="260">
        <v>2</v>
      </c>
      <c r="AA46" s="233">
        <v>12</v>
      </c>
      <c r="AB46" s="233">
        <v>0</v>
      </c>
      <c r="AC46" s="233">
        <v>37</v>
      </c>
      <c r="AZ46" s="233">
        <v>1</v>
      </c>
      <c r="BA46" s="233">
        <f t="shared" si="11"/>
        <v>0</v>
      </c>
      <c r="BB46" s="233">
        <f t="shared" si="12"/>
        <v>0</v>
      </c>
      <c r="BC46" s="233">
        <f t="shared" si="13"/>
        <v>0</v>
      </c>
      <c r="BD46" s="233">
        <f t="shared" si="14"/>
        <v>0</v>
      </c>
      <c r="BE46" s="233">
        <f t="shared" si="15"/>
        <v>0</v>
      </c>
      <c r="CA46" s="260">
        <v>12</v>
      </c>
      <c r="CB46" s="260">
        <v>0</v>
      </c>
    </row>
    <row r="47" spans="1:80" ht="22.5">
      <c r="A47" s="261">
        <v>38</v>
      </c>
      <c r="B47" s="262" t="s">
        <v>1789</v>
      </c>
      <c r="C47" s="263" t="s">
        <v>1790</v>
      </c>
      <c r="D47" s="264" t="s">
        <v>93</v>
      </c>
      <c r="E47" s="265">
        <v>2</v>
      </c>
      <c r="F47" s="265">
        <v>0</v>
      </c>
      <c r="G47" s="266">
        <f t="shared" si="8"/>
        <v>0</v>
      </c>
      <c r="H47" s="267">
        <v>0</v>
      </c>
      <c r="I47" s="268">
        <f t="shared" si="9"/>
        <v>0</v>
      </c>
      <c r="J47" s="267"/>
      <c r="K47" s="268">
        <f t="shared" si="10"/>
        <v>0</v>
      </c>
      <c r="O47" s="260">
        <v>2</v>
      </c>
      <c r="AA47" s="233">
        <v>12</v>
      </c>
      <c r="AB47" s="233">
        <v>0</v>
      </c>
      <c r="AC47" s="233">
        <v>38</v>
      </c>
      <c r="AZ47" s="233">
        <v>1</v>
      </c>
      <c r="BA47" s="233">
        <f t="shared" si="11"/>
        <v>0</v>
      </c>
      <c r="BB47" s="233">
        <f t="shared" si="12"/>
        <v>0</v>
      </c>
      <c r="BC47" s="233">
        <f t="shared" si="13"/>
        <v>0</v>
      </c>
      <c r="BD47" s="233">
        <f t="shared" si="14"/>
        <v>0</v>
      </c>
      <c r="BE47" s="233">
        <f t="shared" si="15"/>
        <v>0</v>
      </c>
      <c r="CA47" s="260">
        <v>12</v>
      </c>
      <c r="CB47" s="260">
        <v>0</v>
      </c>
    </row>
    <row r="48" spans="1:80" ht="22.5">
      <c r="A48" s="261">
        <v>39</v>
      </c>
      <c r="B48" s="262" t="s">
        <v>1791</v>
      </c>
      <c r="C48" s="263" t="s">
        <v>1792</v>
      </c>
      <c r="D48" s="264" t="s">
        <v>93</v>
      </c>
      <c r="E48" s="265">
        <v>2</v>
      </c>
      <c r="F48" s="265">
        <v>0</v>
      </c>
      <c r="G48" s="266">
        <f t="shared" si="8"/>
        <v>0</v>
      </c>
      <c r="H48" s="267">
        <v>0</v>
      </c>
      <c r="I48" s="268">
        <f t="shared" si="9"/>
        <v>0</v>
      </c>
      <c r="J48" s="267"/>
      <c r="K48" s="268">
        <f t="shared" si="10"/>
        <v>0</v>
      </c>
      <c r="O48" s="260">
        <v>2</v>
      </c>
      <c r="AA48" s="233">
        <v>12</v>
      </c>
      <c r="AB48" s="233">
        <v>0</v>
      </c>
      <c r="AC48" s="233">
        <v>39</v>
      </c>
      <c r="AZ48" s="233">
        <v>1</v>
      </c>
      <c r="BA48" s="233">
        <f t="shared" si="11"/>
        <v>0</v>
      </c>
      <c r="BB48" s="233">
        <f t="shared" si="12"/>
        <v>0</v>
      </c>
      <c r="BC48" s="233">
        <f t="shared" si="13"/>
        <v>0</v>
      </c>
      <c r="BD48" s="233">
        <f t="shared" si="14"/>
        <v>0</v>
      </c>
      <c r="BE48" s="233">
        <f t="shared" si="15"/>
        <v>0</v>
      </c>
      <c r="CA48" s="260">
        <v>12</v>
      </c>
      <c r="CB48" s="260">
        <v>0</v>
      </c>
    </row>
    <row r="49" spans="1:80" ht="12.75">
      <c r="A49" s="261">
        <v>40</v>
      </c>
      <c r="B49" s="262" t="s">
        <v>1793</v>
      </c>
      <c r="C49" s="263" t="s">
        <v>1794</v>
      </c>
      <c r="D49" s="264" t="s">
        <v>93</v>
      </c>
      <c r="E49" s="265">
        <v>1</v>
      </c>
      <c r="F49" s="265">
        <v>0</v>
      </c>
      <c r="G49" s="266">
        <f t="shared" si="8"/>
        <v>0</v>
      </c>
      <c r="H49" s="267">
        <v>0</v>
      </c>
      <c r="I49" s="268">
        <f t="shared" si="9"/>
        <v>0</v>
      </c>
      <c r="J49" s="267"/>
      <c r="K49" s="268">
        <f t="shared" si="10"/>
        <v>0</v>
      </c>
      <c r="O49" s="260">
        <v>2</v>
      </c>
      <c r="AA49" s="233">
        <v>12</v>
      </c>
      <c r="AB49" s="233">
        <v>0</v>
      </c>
      <c r="AC49" s="233">
        <v>40</v>
      </c>
      <c r="AZ49" s="233">
        <v>1</v>
      </c>
      <c r="BA49" s="233">
        <f t="shared" si="11"/>
        <v>0</v>
      </c>
      <c r="BB49" s="233">
        <f t="shared" si="12"/>
        <v>0</v>
      </c>
      <c r="BC49" s="233">
        <f t="shared" si="13"/>
        <v>0</v>
      </c>
      <c r="BD49" s="233">
        <f t="shared" si="14"/>
        <v>0</v>
      </c>
      <c r="BE49" s="233">
        <f t="shared" si="15"/>
        <v>0</v>
      </c>
      <c r="CA49" s="260">
        <v>12</v>
      </c>
      <c r="CB49" s="260">
        <v>0</v>
      </c>
    </row>
    <row r="50" spans="1:80" ht="12.75">
      <c r="A50" s="261">
        <v>41</v>
      </c>
      <c r="B50" s="262" t="s">
        <v>1795</v>
      </c>
      <c r="C50" s="263" t="s">
        <v>1796</v>
      </c>
      <c r="D50" s="264" t="s">
        <v>1132</v>
      </c>
      <c r="E50" s="265">
        <v>1</v>
      </c>
      <c r="F50" s="265">
        <v>0</v>
      </c>
      <c r="G50" s="266">
        <f t="shared" si="8"/>
        <v>0</v>
      </c>
      <c r="H50" s="267">
        <v>0</v>
      </c>
      <c r="I50" s="268">
        <f t="shared" si="9"/>
        <v>0</v>
      </c>
      <c r="J50" s="267"/>
      <c r="K50" s="268">
        <f t="shared" si="10"/>
        <v>0</v>
      </c>
      <c r="O50" s="260">
        <v>2</v>
      </c>
      <c r="AA50" s="233">
        <v>12</v>
      </c>
      <c r="AB50" s="233">
        <v>0</v>
      </c>
      <c r="AC50" s="233">
        <v>41</v>
      </c>
      <c r="AZ50" s="233">
        <v>1</v>
      </c>
      <c r="BA50" s="233">
        <f t="shared" si="11"/>
        <v>0</v>
      </c>
      <c r="BB50" s="233">
        <f t="shared" si="12"/>
        <v>0</v>
      </c>
      <c r="BC50" s="233">
        <f t="shared" si="13"/>
        <v>0</v>
      </c>
      <c r="BD50" s="233">
        <f t="shared" si="14"/>
        <v>0</v>
      </c>
      <c r="BE50" s="233">
        <f t="shared" si="15"/>
        <v>0</v>
      </c>
      <c r="CA50" s="260">
        <v>12</v>
      </c>
      <c r="CB50" s="260">
        <v>0</v>
      </c>
    </row>
    <row r="51" spans="1:80" ht="12.75">
      <c r="A51" s="261">
        <v>42</v>
      </c>
      <c r="B51" s="262" t="s">
        <v>1797</v>
      </c>
      <c r="C51" s="263" t="s">
        <v>1798</v>
      </c>
      <c r="D51" s="264" t="s">
        <v>93</v>
      </c>
      <c r="E51" s="265">
        <v>3</v>
      </c>
      <c r="F51" s="265">
        <v>0</v>
      </c>
      <c r="G51" s="266">
        <f t="shared" si="8"/>
        <v>0</v>
      </c>
      <c r="H51" s="267">
        <v>0</v>
      </c>
      <c r="I51" s="268">
        <f t="shared" si="9"/>
        <v>0</v>
      </c>
      <c r="J51" s="267"/>
      <c r="K51" s="268">
        <f t="shared" si="10"/>
        <v>0</v>
      </c>
      <c r="O51" s="260">
        <v>2</v>
      </c>
      <c r="AA51" s="233">
        <v>12</v>
      </c>
      <c r="AB51" s="233">
        <v>0</v>
      </c>
      <c r="AC51" s="233">
        <v>42</v>
      </c>
      <c r="AZ51" s="233">
        <v>1</v>
      </c>
      <c r="BA51" s="233">
        <f t="shared" si="11"/>
        <v>0</v>
      </c>
      <c r="BB51" s="233">
        <f t="shared" si="12"/>
        <v>0</v>
      </c>
      <c r="BC51" s="233">
        <f t="shared" si="13"/>
        <v>0</v>
      </c>
      <c r="BD51" s="233">
        <f t="shared" si="14"/>
        <v>0</v>
      </c>
      <c r="BE51" s="233">
        <f t="shared" si="15"/>
        <v>0</v>
      </c>
      <c r="CA51" s="260">
        <v>12</v>
      </c>
      <c r="CB51" s="260">
        <v>0</v>
      </c>
    </row>
    <row r="52" spans="1:80" ht="12.75">
      <c r="A52" s="261">
        <v>43</v>
      </c>
      <c r="B52" s="262" t="s">
        <v>1799</v>
      </c>
      <c r="C52" s="263" t="s">
        <v>1800</v>
      </c>
      <c r="D52" s="264" t="s">
        <v>93</v>
      </c>
      <c r="E52" s="265">
        <v>6</v>
      </c>
      <c r="F52" s="265">
        <v>0</v>
      </c>
      <c r="G52" s="266">
        <f t="shared" si="8"/>
        <v>0</v>
      </c>
      <c r="H52" s="267">
        <v>0</v>
      </c>
      <c r="I52" s="268">
        <f t="shared" si="9"/>
        <v>0</v>
      </c>
      <c r="J52" s="267"/>
      <c r="K52" s="268">
        <f t="shared" si="10"/>
        <v>0</v>
      </c>
      <c r="O52" s="260">
        <v>2</v>
      </c>
      <c r="AA52" s="233">
        <v>12</v>
      </c>
      <c r="AB52" s="233">
        <v>0</v>
      </c>
      <c r="AC52" s="233">
        <v>43</v>
      </c>
      <c r="AZ52" s="233">
        <v>1</v>
      </c>
      <c r="BA52" s="233">
        <f t="shared" si="11"/>
        <v>0</v>
      </c>
      <c r="BB52" s="233">
        <f t="shared" si="12"/>
        <v>0</v>
      </c>
      <c r="BC52" s="233">
        <f t="shared" si="13"/>
        <v>0</v>
      </c>
      <c r="BD52" s="233">
        <f t="shared" si="14"/>
        <v>0</v>
      </c>
      <c r="BE52" s="233">
        <f t="shared" si="15"/>
        <v>0</v>
      </c>
      <c r="CA52" s="260">
        <v>12</v>
      </c>
      <c r="CB52" s="260">
        <v>0</v>
      </c>
    </row>
    <row r="53" spans="1:80" ht="12.75">
      <c r="A53" s="261">
        <v>44</v>
      </c>
      <c r="B53" s="262" t="s">
        <v>1801</v>
      </c>
      <c r="C53" s="263" t="s">
        <v>1802</v>
      </c>
      <c r="D53" s="264" t="s">
        <v>93</v>
      </c>
      <c r="E53" s="265">
        <v>5</v>
      </c>
      <c r="F53" s="265">
        <v>0</v>
      </c>
      <c r="G53" s="266">
        <f t="shared" si="8"/>
        <v>0</v>
      </c>
      <c r="H53" s="267">
        <v>0</v>
      </c>
      <c r="I53" s="268">
        <f t="shared" si="9"/>
        <v>0</v>
      </c>
      <c r="J53" s="267"/>
      <c r="K53" s="268">
        <f t="shared" si="10"/>
        <v>0</v>
      </c>
      <c r="O53" s="260">
        <v>2</v>
      </c>
      <c r="AA53" s="233">
        <v>12</v>
      </c>
      <c r="AB53" s="233">
        <v>0</v>
      </c>
      <c r="AC53" s="233">
        <v>44</v>
      </c>
      <c r="AZ53" s="233">
        <v>1</v>
      </c>
      <c r="BA53" s="233">
        <f t="shared" si="11"/>
        <v>0</v>
      </c>
      <c r="BB53" s="233">
        <f t="shared" si="12"/>
        <v>0</v>
      </c>
      <c r="BC53" s="233">
        <f t="shared" si="13"/>
        <v>0</v>
      </c>
      <c r="BD53" s="233">
        <f t="shared" si="14"/>
        <v>0</v>
      </c>
      <c r="BE53" s="233">
        <f t="shared" si="15"/>
        <v>0</v>
      </c>
      <c r="CA53" s="260">
        <v>12</v>
      </c>
      <c r="CB53" s="260">
        <v>0</v>
      </c>
    </row>
    <row r="54" spans="1:80" ht="12.75">
      <c r="A54" s="261">
        <v>45</v>
      </c>
      <c r="B54" s="262" t="s">
        <v>1803</v>
      </c>
      <c r="C54" s="263" t="s">
        <v>1804</v>
      </c>
      <c r="D54" s="264" t="s">
        <v>93</v>
      </c>
      <c r="E54" s="265">
        <v>5</v>
      </c>
      <c r="F54" s="265">
        <v>0</v>
      </c>
      <c r="G54" s="266">
        <f t="shared" si="8"/>
        <v>0</v>
      </c>
      <c r="H54" s="267">
        <v>0</v>
      </c>
      <c r="I54" s="268">
        <f t="shared" si="9"/>
        <v>0</v>
      </c>
      <c r="J54" s="267"/>
      <c r="K54" s="268">
        <f t="shared" si="10"/>
        <v>0</v>
      </c>
      <c r="O54" s="260">
        <v>2</v>
      </c>
      <c r="AA54" s="233">
        <v>12</v>
      </c>
      <c r="AB54" s="233">
        <v>0</v>
      </c>
      <c r="AC54" s="233">
        <v>45</v>
      </c>
      <c r="AZ54" s="233">
        <v>1</v>
      </c>
      <c r="BA54" s="233">
        <f t="shared" si="11"/>
        <v>0</v>
      </c>
      <c r="BB54" s="233">
        <f t="shared" si="12"/>
        <v>0</v>
      </c>
      <c r="BC54" s="233">
        <f t="shared" si="13"/>
        <v>0</v>
      </c>
      <c r="BD54" s="233">
        <f t="shared" si="14"/>
        <v>0</v>
      </c>
      <c r="BE54" s="233">
        <f t="shared" si="15"/>
        <v>0</v>
      </c>
      <c r="CA54" s="260">
        <v>12</v>
      </c>
      <c r="CB54" s="260">
        <v>0</v>
      </c>
    </row>
    <row r="55" spans="1:80" ht="12.75">
      <c r="A55" s="261">
        <v>46</v>
      </c>
      <c r="B55" s="262" t="s">
        <v>1805</v>
      </c>
      <c r="C55" s="263" t="s">
        <v>1806</v>
      </c>
      <c r="D55" s="264" t="s">
        <v>93</v>
      </c>
      <c r="E55" s="265">
        <v>1</v>
      </c>
      <c r="F55" s="265">
        <v>0</v>
      </c>
      <c r="G55" s="266">
        <f t="shared" si="8"/>
        <v>0</v>
      </c>
      <c r="H55" s="267">
        <v>0</v>
      </c>
      <c r="I55" s="268">
        <f t="shared" si="9"/>
        <v>0</v>
      </c>
      <c r="J55" s="267"/>
      <c r="K55" s="268">
        <f t="shared" si="10"/>
        <v>0</v>
      </c>
      <c r="O55" s="260">
        <v>2</v>
      </c>
      <c r="AA55" s="233">
        <v>12</v>
      </c>
      <c r="AB55" s="233">
        <v>0</v>
      </c>
      <c r="AC55" s="233">
        <v>46</v>
      </c>
      <c r="AZ55" s="233">
        <v>1</v>
      </c>
      <c r="BA55" s="233">
        <f t="shared" si="11"/>
        <v>0</v>
      </c>
      <c r="BB55" s="233">
        <f t="shared" si="12"/>
        <v>0</v>
      </c>
      <c r="BC55" s="233">
        <f t="shared" si="13"/>
        <v>0</v>
      </c>
      <c r="BD55" s="233">
        <f t="shared" si="14"/>
        <v>0</v>
      </c>
      <c r="BE55" s="233">
        <f t="shared" si="15"/>
        <v>0</v>
      </c>
      <c r="CA55" s="260">
        <v>12</v>
      </c>
      <c r="CB55" s="260">
        <v>0</v>
      </c>
    </row>
    <row r="56" spans="1:80" ht="12.75">
      <c r="A56" s="261">
        <v>47</v>
      </c>
      <c r="B56" s="262" t="s">
        <v>1807</v>
      </c>
      <c r="C56" s="263" t="s">
        <v>1808</v>
      </c>
      <c r="D56" s="264" t="s">
        <v>93</v>
      </c>
      <c r="E56" s="265">
        <v>1</v>
      </c>
      <c r="F56" s="265">
        <v>0</v>
      </c>
      <c r="G56" s="266">
        <f t="shared" si="8"/>
        <v>0</v>
      </c>
      <c r="H56" s="267">
        <v>0</v>
      </c>
      <c r="I56" s="268">
        <f t="shared" si="9"/>
        <v>0</v>
      </c>
      <c r="J56" s="267"/>
      <c r="K56" s="268">
        <f t="shared" si="10"/>
        <v>0</v>
      </c>
      <c r="O56" s="260">
        <v>2</v>
      </c>
      <c r="AA56" s="233">
        <v>12</v>
      </c>
      <c r="AB56" s="233">
        <v>0</v>
      </c>
      <c r="AC56" s="233">
        <v>47</v>
      </c>
      <c r="AZ56" s="233">
        <v>1</v>
      </c>
      <c r="BA56" s="233">
        <f t="shared" si="11"/>
        <v>0</v>
      </c>
      <c r="BB56" s="233">
        <f t="shared" si="12"/>
        <v>0</v>
      </c>
      <c r="BC56" s="233">
        <f t="shared" si="13"/>
        <v>0</v>
      </c>
      <c r="BD56" s="233">
        <f t="shared" si="14"/>
        <v>0</v>
      </c>
      <c r="BE56" s="233">
        <f t="shared" si="15"/>
        <v>0</v>
      </c>
      <c r="CA56" s="260">
        <v>12</v>
      </c>
      <c r="CB56" s="260">
        <v>0</v>
      </c>
    </row>
    <row r="57" spans="1:80" ht="22.5">
      <c r="A57" s="261">
        <v>48</v>
      </c>
      <c r="B57" s="262" t="s">
        <v>1809</v>
      </c>
      <c r="C57" s="263" t="s">
        <v>1810</v>
      </c>
      <c r="D57" s="264" t="s">
        <v>182</v>
      </c>
      <c r="E57" s="265">
        <v>16</v>
      </c>
      <c r="F57" s="265">
        <v>0</v>
      </c>
      <c r="G57" s="266">
        <f t="shared" si="8"/>
        <v>0</v>
      </c>
      <c r="H57" s="267">
        <v>0</v>
      </c>
      <c r="I57" s="268">
        <f t="shared" si="9"/>
        <v>0</v>
      </c>
      <c r="J57" s="267">
        <v>0</v>
      </c>
      <c r="K57" s="268">
        <f t="shared" si="10"/>
        <v>0</v>
      </c>
      <c r="O57" s="260">
        <v>2</v>
      </c>
      <c r="AA57" s="233">
        <v>1</v>
      </c>
      <c r="AB57" s="233">
        <v>7</v>
      </c>
      <c r="AC57" s="233">
        <v>7</v>
      </c>
      <c r="AZ57" s="233">
        <v>1</v>
      </c>
      <c r="BA57" s="233">
        <f t="shared" si="11"/>
        <v>0</v>
      </c>
      <c r="BB57" s="233">
        <f t="shared" si="12"/>
        <v>0</v>
      </c>
      <c r="BC57" s="233">
        <f t="shared" si="13"/>
        <v>0</v>
      </c>
      <c r="BD57" s="233">
        <f t="shared" si="14"/>
        <v>0</v>
      </c>
      <c r="BE57" s="233">
        <f t="shared" si="15"/>
        <v>0</v>
      </c>
      <c r="CA57" s="260">
        <v>1</v>
      </c>
      <c r="CB57" s="260">
        <v>7</v>
      </c>
    </row>
    <row r="58" spans="1:80" ht="12.75">
      <c r="A58" s="261">
        <v>49</v>
      </c>
      <c r="B58" s="262" t="s">
        <v>1811</v>
      </c>
      <c r="C58" s="263" t="s">
        <v>1812</v>
      </c>
      <c r="D58" s="264" t="s">
        <v>182</v>
      </c>
      <c r="E58" s="265">
        <v>16</v>
      </c>
      <c r="F58" s="265">
        <v>0</v>
      </c>
      <c r="G58" s="266">
        <f t="shared" si="8"/>
        <v>0</v>
      </c>
      <c r="H58" s="267">
        <v>0</v>
      </c>
      <c r="I58" s="268">
        <f t="shared" si="9"/>
        <v>0</v>
      </c>
      <c r="J58" s="267"/>
      <c r="K58" s="268">
        <f t="shared" si="10"/>
        <v>0</v>
      </c>
      <c r="O58" s="260">
        <v>2</v>
      </c>
      <c r="AA58" s="233">
        <v>12</v>
      </c>
      <c r="AB58" s="233">
        <v>0</v>
      </c>
      <c r="AC58" s="233">
        <v>49</v>
      </c>
      <c r="AZ58" s="233">
        <v>1</v>
      </c>
      <c r="BA58" s="233">
        <f t="shared" si="11"/>
        <v>0</v>
      </c>
      <c r="BB58" s="233">
        <f t="shared" si="12"/>
        <v>0</v>
      </c>
      <c r="BC58" s="233">
        <f t="shared" si="13"/>
        <v>0</v>
      </c>
      <c r="BD58" s="233">
        <f t="shared" si="14"/>
        <v>0</v>
      </c>
      <c r="BE58" s="233">
        <f t="shared" si="15"/>
        <v>0</v>
      </c>
      <c r="CA58" s="260">
        <v>12</v>
      </c>
      <c r="CB58" s="260">
        <v>0</v>
      </c>
    </row>
    <row r="59" spans="1:80" ht="22.5">
      <c r="A59" s="261">
        <v>50</v>
      </c>
      <c r="B59" s="262" t="s">
        <v>1813</v>
      </c>
      <c r="C59" s="263" t="s">
        <v>1814</v>
      </c>
      <c r="D59" s="264" t="s">
        <v>212</v>
      </c>
      <c r="E59" s="265">
        <v>30</v>
      </c>
      <c r="F59" s="265">
        <v>0</v>
      </c>
      <c r="G59" s="266">
        <f t="shared" si="8"/>
        <v>0</v>
      </c>
      <c r="H59" s="267">
        <v>0</v>
      </c>
      <c r="I59" s="268">
        <f t="shared" si="9"/>
        <v>0</v>
      </c>
      <c r="J59" s="267">
        <v>0</v>
      </c>
      <c r="K59" s="268">
        <f t="shared" si="10"/>
        <v>0</v>
      </c>
      <c r="O59" s="260">
        <v>2</v>
      </c>
      <c r="AA59" s="233">
        <v>1</v>
      </c>
      <c r="AB59" s="233">
        <v>7</v>
      </c>
      <c r="AC59" s="233">
        <v>7</v>
      </c>
      <c r="AZ59" s="233">
        <v>1</v>
      </c>
      <c r="BA59" s="233">
        <f t="shared" si="11"/>
        <v>0</v>
      </c>
      <c r="BB59" s="233">
        <f t="shared" si="12"/>
        <v>0</v>
      </c>
      <c r="BC59" s="233">
        <f t="shared" si="13"/>
        <v>0</v>
      </c>
      <c r="BD59" s="233">
        <f t="shared" si="14"/>
        <v>0</v>
      </c>
      <c r="BE59" s="233">
        <f t="shared" si="15"/>
        <v>0</v>
      </c>
      <c r="CA59" s="260">
        <v>1</v>
      </c>
      <c r="CB59" s="260">
        <v>7</v>
      </c>
    </row>
    <row r="60" spans="1:80" ht="12.75">
      <c r="A60" s="261">
        <v>51</v>
      </c>
      <c r="B60" s="262" t="s">
        <v>1815</v>
      </c>
      <c r="C60" s="263" t="s">
        <v>1816</v>
      </c>
      <c r="D60" s="264" t="s">
        <v>93</v>
      </c>
      <c r="E60" s="265">
        <v>1</v>
      </c>
      <c r="F60" s="265">
        <v>0</v>
      </c>
      <c r="G60" s="266">
        <f t="shared" si="8"/>
        <v>0</v>
      </c>
      <c r="H60" s="267">
        <v>0</v>
      </c>
      <c r="I60" s="268">
        <f t="shared" si="9"/>
        <v>0</v>
      </c>
      <c r="J60" s="267"/>
      <c r="K60" s="268">
        <f t="shared" si="10"/>
        <v>0</v>
      </c>
      <c r="O60" s="260">
        <v>2</v>
      </c>
      <c r="AA60" s="233">
        <v>12</v>
      </c>
      <c r="AB60" s="233">
        <v>0</v>
      </c>
      <c r="AC60" s="233">
        <v>51</v>
      </c>
      <c r="AZ60" s="233">
        <v>1</v>
      </c>
      <c r="BA60" s="233">
        <f t="shared" si="11"/>
        <v>0</v>
      </c>
      <c r="BB60" s="233">
        <f t="shared" si="12"/>
        <v>0</v>
      </c>
      <c r="BC60" s="233">
        <f t="shared" si="13"/>
        <v>0</v>
      </c>
      <c r="BD60" s="233">
        <f t="shared" si="14"/>
        <v>0</v>
      </c>
      <c r="BE60" s="233">
        <f t="shared" si="15"/>
        <v>0</v>
      </c>
      <c r="CA60" s="260">
        <v>12</v>
      </c>
      <c r="CB60" s="260">
        <v>0</v>
      </c>
    </row>
    <row r="61" spans="1:80" ht="22.5">
      <c r="A61" s="261">
        <v>52</v>
      </c>
      <c r="B61" s="262" t="s">
        <v>1817</v>
      </c>
      <c r="C61" s="263" t="s">
        <v>1818</v>
      </c>
      <c r="D61" s="264" t="s">
        <v>93</v>
      </c>
      <c r="E61" s="265">
        <v>4</v>
      </c>
      <c r="F61" s="265">
        <v>0</v>
      </c>
      <c r="G61" s="266">
        <f t="shared" si="8"/>
        <v>0</v>
      </c>
      <c r="H61" s="267">
        <v>0</v>
      </c>
      <c r="I61" s="268">
        <f t="shared" si="9"/>
        <v>0</v>
      </c>
      <c r="J61" s="267"/>
      <c r="K61" s="268">
        <f t="shared" si="10"/>
        <v>0</v>
      </c>
      <c r="O61" s="260">
        <v>2</v>
      </c>
      <c r="AA61" s="233">
        <v>12</v>
      </c>
      <c r="AB61" s="233">
        <v>0</v>
      </c>
      <c r="AC61" s="233">
        <v>52</v>
      </c>
      <c r="AZ61" s="233">
        <v>1</v>
      </c>
      <c r="BA61" s="233">
        <f t="shared" si="11"/>
        <v>0</v>
      </c>
      <c r="BB61" s="233">
        <f t="shared" si="12"/>
        <v>0</v>
      </c>
      <c r="BC61" s="233">
        <f t="shared" si="13"/>
        <v>0</v>
      </c>
      <c r="BD61" s="233">
        <f t="shared" si="14"/>
        <v>0</v>
      </c>
      <c r="BE61" s="233">
        <f t="shared" si="15"/>
        <v>0</v>
      </c>
      <c r="CA61" s="260">
        <v>12</v>
      </c>
      <c r="CB61" s="260">
        <v>0</v>
      </c>
    </row>
    <row r="62" spans="1:80" ht="22.5">
      <c r="A62" s="261">
        <v>53</v>
      </c>
      <c r="B62" s="262" t="s">
        <v>1819</v>
      </c>
      <c r="C62" s="263" t="s">
        <v>1820</v>
      </c>
      <c r="D62" s="264" t="s">
        <v>93</v>
      </c>
      <c r="E62" s="265">
        <v>1</v>
      </c>
      <c r="F62" s="265">
        <v>0</v>
      </c>
      <c r="G62" s="266">
        <f t="shared" si="8"/>
        <v>0</v>
      </c>
      <c r="H62" s="267">
        <v>0</v>
      </c>
      <c r="I62" s="268">
        <f t="shared" si="9"/>
        <v>0</v>
      </c>
      <c r="J62" s="267"/>
      <c r="K62" s="268">
        <f t="shared" si="10"/>
        <v>0</v>
      </c>
      <c r="O62" s="260">
        <v>2</v>
      </c>
      <c r="AA62" s="233">
        <v>12</v>
      </c>
      <c r="AB62" s="233">
        <v>0</v>
      </c>
      <c r="AC62" s="233">
        <v>53</v>
      </c>
      <c r="AZ62" s="233">
        <v>1</v>
      </c>
      <c r="BA62" s="233">
        <f t="shared" si="11"/>
        <v>0</v>
      </c>
      <c r="BB62" s="233">
        <f t="shared" si="12"/>
        <v>0</v>
      </c>
      <c r="BC62" s="233">
        <f t="shared" si="13"/>
        <v>0</v>
      </c>
      <c r="BD62" s="233">
        <f t="shared" si="14"/>
        <v>0</v>
      </c>
      <c r="BE62" s="233">
        <f t="shared" si="15"/>
        <v>0</v>
      </c>
      <c r="CA62" s="260">
        <v>12</v>
      </c>
      <c r="CB62" s="260">
        <v>0</v>
      </c>
    </row>
    <row r="63" spans="1:80" ht="12.75">
      <c r="A63" s="261">
        <v>54</v>
      </c>
      <c r="B63" s="262" t="s">
        <v>1821</v>
      </c>
      <c r="C63" s="263" t="s">
        <v>1822</v>
      </c>
      <c r="D63" s="264" t="s">
        <v>93</v>
      </c>
      <c r="E63" s="265">
        <v>1</v>
      </c>
      <c r="F63" s="265">
        <v>0</v>
      </c>
      <c r="G63" s="266">
        <f t="shared" si="8"/>
        <v>0</v>
      </c>
      <c r="H63" s="267">
        <v>0</v>
      </c>
      <c r="I63" s="268">
        <f t="shared" si="9"/>
        <v>0</v>
      </c>
      <c r="J63" s="267"/>
      <c r="K63" s="268">
        <f t="shared" si="10"/>
        <v>0</v>
      </c>
      <c r="O63" s="260">
        <v>2</v>
      </c>
      <c r="AA63" s="233">
        <v>12</v>
      </c>
      <c r="AB63" s="233">
        <v>0</v>
      </c>
      <c r="AC63" s="233">
        <v>54</v>
      </c>
      <c r="AZ63" s="233">
        <v>1</v>
      </c>
      <c r="BA63" s="233">
        <f t="shared" si="11"/>
        <v>0</v>
      </c>
      <c r="BB63" s="233">
        <f t="shared" si="12"/>
        <v>0</v>
      </c>
      <c r="BC63" s="233">
        <f t="shared" si="13"/>
        <v>0</v>
      </c>
      <c r="BD63" s="233">
        <f t="shared" si="14"/>
        <v>0</v>
      </c>
      <c r="BE63" s="233">
        <f t="shared" si="15"/>
        <v>0</v>
      </c>
      <c r="CA63" s="260">
        <v>12</v>
      </c>
      <c r="CB63" s="260">
        <v>0</v>
      </c>
    </row>
    <row r="64" spans="1:80" ht="12.75">
      <c r="A64" s="261">
        <v>55</v>
      </c>
      <c r="B64" s="262" t="s">
        <v>1823</v>
      </c>
      <c r="C64" s="263" t="s">
        <v>1824</v>
      </c>
      <c r="D64" s="264" t="s">
        <v>93</v>
      </c>
      <c r="E64" s="265">
        <v>1</v>
      </c>
      <c r="F64" s="265">
        <v>0</v>
      </c>
      <c r="G64" s="266">
        <f t="shared" si="8"/>
        <v>0</v>
      </c>
      <c r="H64" s="267">
        <v>0</v>
      </c>
      <c r="I64" s="268">
        <f t="shared" si="9"/>
        <v>0</v>
      </c>
      <c r="J64" s="267"/>
      <c r="K64" s="268">
        <f t="shared" si="10"/>
        <v>0</v>
      </c>
      <c r="O64" s="260">
        <v>2</v>
      </c>
      <c r="AA64" s="233">
        <v>12</v>
      </c>
      <c r="AB64" s="233">
        <v>0</v>
      </c>
      <c r="AC64" s="233">
        <v>55</v>
      </c>
      <c r="AZ64" s="233">
        <v>1</v>
      </c>
      <c r="BA64" s="233">
        <f t="shared" si="11"/>
        <v>0</v>
      </c>
      <c r="BB64" s="233">
        <f t="shared" si="12"/>
        <v>0</v>
      </c>
      <c r="BC64" s="233">
        <f t="shared" si="13"/>
        <v>0</v>
      </c>
      <c r="BD64" s="233">
        <f t="shared" si="14"/>
        <v>0</v>
      </c>
      <c r="BE64" s="233">
        <f t="shared" si="15"/>
        <v>0</v>
      </c>
      <c r="CA64" s="260">
        <v>12</v>
      </c>
      <c r="CB64" s="260">
        <v>0</v>
      </c>
    </row>
    <row r="65" spans="1:80" ht="22.5">
      <c r="A65" s="261">
        <v>56</v>
      </c>
      <c r="B65" s="262" t="s">
        <v>1825</v>
      </c>
      <c r="C65" s="263" t="s">
        <v>1826</v>
      </c>
      <c r="D65" s="264" t="s">
        <v>93</v>
      </c>
      <c r="E65" s="265">
        <v>3</v>
      </c>
      <c r="F65" s="265">
        <v>0</v>
      </c>
      <c r="G65" s="266">
        <f t="shared" si="8"/>
        <v>0</v>
      </c>
      <c r="H65" s="267">
        <v>0</v>
      </c>
      <c r="I65" s="268">
        <f t="shared" si="9"/>
        <v>0</v>
      </c>
      <c r="J65" s="267"/>
      <c r="K65" s="268">
        <f t="shared" si="10"/>
        <v>0</v>
      </c>
      <c r="O65" s="260">
        <v>2</v>
      </c>
      <c r="AA65" s="233">
        <v>12</v>
      </c>
      <c r="AB65" s="233">
        <v>0</v>
      </c>
      <c r="AC65" s="233">
        <v>56</v>
      </c>
      <c r="AZ65" s="233">
        <v>1</v>
      </c>
      <c r="BA65" s="233">
        <f t="shared" si="11"/>
        <v>0</v>
      </c>
      <c r="BB65" s="233">
        <f t="shared" si="12"/>
        <v>0</v>
      </c>
      <c r="BC65" s="233">
        <f t="shared" si="13"/>
        <v>0</v>
      </c>
      <c r="BD65" s="233">
        <f t="shared" si="14"/>
        <v>0</v>
      </c>
      <c r="BE65" s="233">
        <f t="shared" si="15"/>
        <v>0</v>
      </c>
      <c r="CA65" s="260">
        <v>12</v>
      </c>
      <c r="CB65" s="260">
        <v>0</v>
      </c>
    </row>
    <row r="66" spans="1:80" ht="12.75">
      <c r="A66" s="261">
        <v>57</v>
      </c>
      <c r="B66" s="262" t="s">
        <v>1827</v>
      </c>
      <c r="C66" s="263" t="s">
        <v>1828</v>
      </c>
      <c r="D66" s="264" t="s">
        <v>93</v>
      </c>
      <c r="E66" s="265">
        <v>3</v>
      </c>
      <c r="F66" s="265">
        <v>0</v>
      </c>
      <c r="G66" s="266">
        <f t="shared" si="8"/>
        <v>0</v>
      </c>
      <c r="H66" s="267">
        <v>0</v>
      </c>
      <c r="I66" s="268">
        <f t="shared" si="9"/>
        <v>0</v>
      </c>
      <c r="J66" s="267"/>
      <c r="K66" s="268">
        <f t="shared" si="10"/>
        <v>0</v>
      </c>
      <c r="O66" s="260">
        <v>2</v>
      </c>
      <c r="AA66" s="233">
        <v>12</v>
      </c>
      <c r="AB66" s="233">
        <v>0</v>
      </c>
      <c r="AC66" s="233">
        <v>57</v>
      </c>
      <c r="AZ66" s="233">
        <v>1</v>
      </c>
      <c r="BA66" s="233">
        <f t="shared" si="11"/>
        <v>0</v>
      </c>
      <c r="BB66" s="233">
        <f t="shared" si="12"/>
        <v>0</v>
      </c>
      <c r="BC66" s="233">
        <f t="shared" si="13"/>
        <v>0</v>
      </c>
      <c r="BD66" s="233">
        <f t="shared" si="14"/>
        <v>0</v>
      </c>
      <c r="BE66" s="233">
        <f t="shared" si="15"/>
        <v>0</v>
      </c>
      <c r="CA66" s="260">
        <v>12</v>
      </c>
      <c r="CB66" s="260">
        <v>0</v>
      </c>
    </row>
    <row r="67" spans="1:80" ht="12.75">
      <c r="A67" s="261">
        <v>58</v>
      </c>
      <c r="B67" s="262" t="s">
        <v>1829</v>
      </c>
      <c r="C67" s="263" t="s">
        <v>1830</v>
      </c>
      <c r="D67" s="264" t="s">
        <v>93</v>
      </c>
      <c r="E67" s="265">
        <v>7</v>
      </c>
      <c r="F67" s="265">
        <v>0</v>
      </c>
      <c r="G67" s="266">
        <f t="shared" si="8"/>
        <v>0</v>
      </c>
      <c r="H67" s="267">
        <v>0</v>
      </c>
      <c r="I67" s="268">
        <f t="shared" si="9"/>
        <v>0</v>
      </c>
      <c r="J67" s="267"/>
      <c r="K67" s="268">
        <f t="shared" si="10"/>
        <v>0</v>
      </c>
      <c r="O67" s="260">
        <v>2</v>
      </c>
      <c r="AA67" s="233">
        <v>12</v>
      </c>
      <c r="AB67" s="233">
        <v>0</v>
      </c>
      <c r="AC67" s="233">
        <v>58</v>
      </c>
      <c r="AZ67" s="233">
        <v>1</v>
      </c>
      <c r="BA67" s="233">
        <f t="shared" si="11"/>
        <v>0</v>
      </c>
      <c r="BB67" s="233">
        <f t="shared" si="12"/>
        <v>0</v>
      </c>
      <c r="BC67" s="233">
        <f t="shared" si="13"/>
        <v>0</v>
      </c>
      <c r="BD67" s="233">
        <f t="shared" si="14"/>
        <v>0</v>
      </c>
      <c r="BE67" s="233">
        <f t="shared" si="15"/>
        <v>0</v>
      </c>
      <c r="CA67" s="260">
        <v>12</v>
      </c>
      <c r="CB67" s="260">
        <v>0</v>
      </c>
    </row>
    <row r="68" spans="1:80" ht="12.75">
      <c r="A68" s="261">
        <v>59</v>
      </c>
      <c r="B68" s="262" t="s">
        <v>1831</v>
      </c>
      <c r="C68" s="263" t="s">
        <v>1832</v>
      </c>
      <c r="D68" s="264" t="s">
        <v>93</v>
      </c>
      <c r="E68" s="265">
        <v>1</v>
      </c>
      <c r="F68" s="265">
        <v>0</v>
      </c>
      <c r="G68" s="266">
        <f t="shared" si="8"/>
        <v>0</v>
      </c>
      <c r="H68" s="267">
        <v>0</v>
      </c>
      <c r="I68" s="268">
        <f t="shared" si="9"/>
        <v>0</v>
      </c>
      <c r="J68" s="267"/>
      <c r="K68" s="268">
        <f t="shared" si="10"/>
        <v>0</v>
      </c>
      <c r="O68" s="260">
        <v>2</v>
      </c>
      <c r="AA68" s="233">
        <v>12</v>
      </c>
      <c r="AB68" s="233">
        <v>0</v>
      </c>
      <c r="AC68" s="233">
        <v>59</v>
      </c>
      <c r="AZ68" s="233">
        <v>1</v>
      </c>
      <c r="BA68" s="233">
        <f t="shared" si="11"/>
        <v>0</v>
      </c>
      <c r="BB68" s="233">
        <f t="shared" si="12"/>
        <v>0</v>
      </c>
      <c r="BC68" s="233">
        <f t="shared" si="13"/>
        <v>0</v>
      </c>
      <c r="BD68" s="233">
        <f t="shared" si="14"/>
        <v>0</v>
      </c>
      <c r="BE68" s="233">
        <f t="shared" si="15"/>
        <v>0</v>
      </c>
      <c r="CA68" s="260">
        <v>12</v>
      </c>
      <c r="CB68" s="260">
        <v>0</v>
      </c>
    </row>
    <row r="69" spans="1:80" ht="22.5">
      <c r="A69" s="261">
        <v>60</v>
      </c>
      <c r="B69" s="262" t="s">
        <v>1833</v>
      </c>
      <c r="C69" s="263" t="s">
        <v>1834</v>
      </c>
      <c r="D69" s="264" t="s">
        <v>93</v>
      </c>
      <c r="E69" s="265">
        <v>1</v>
      </c>
      <c r="F69" s="265">
        <v>0</v>
      </c>
      <c r="G69" s="266">
        <f t="shared" si="8"/>
        <v>0</v>
      </c>
      <c r="H69" s="267">
        <v>0</v>
      </c>
      <c r="I69" s="268">
        <f t="shared" si="9"/>
        <v>0</v>
      </c>
      <c r="J69" s="267"/>
      <c r="K69" s="268">
        <f t="shared" si="10"/>
        <v>0</v>
      </c>
      <c r="O69" s="260">
        <v>2</v>
      </c>
      <c r="AA69" s="233">
        <v>12</v>
      </c>
      <c r="AB69" s="233">
        <v>0</v>
      </c>
      <c r="AC69" s="233">
        <v>60</v>
      </c>
      <c r="AZ69" s="233">
        <v>1</v>
      </c>
      <c r="BA69" s="233">
        <f t="shared" si="11"/>
        <v>0</v>
      </c>
      <c r="BB69" s="233">
        <f t="shared" si="12"/>
        <v>0</v>
      </c>
      <c r="BC69" s="233">
        <f t="shared" si="13"/>
        <v>0</v>
      </c>
      <c r="BD69" s="233">
        <f t="shared" si="14"/>
        <v>0</v>
      </c>
      <c r="BE69" s="233">
        <f t="shared" si="15"/>
        <v>0</v>
      </c>
      <c r="CA69" s="260">
        <v>12</v>
      </c>
      <c r="CB69" s="260">
        <v>0</v>
      </c>
    </row>
    <row r="70" spans="1:80" ht="22.5">
      <c r="A70" s="261">
        <v>61</v>
      </c>
      <c r="B70" s="262" t="s">
        <v>1835</v>
      </c>
      <c r="C70" s="263" t="s">
        <v>1836</v>
      </c>
      <c r="D70" s="264" t="s">
        <v>93</v>
      </c>
      <c r="E70" s="265">
        <v>1</v>
      </c>
      <c r="F70" s="265">
        <v>0</v>
      </c>
      <c r="G70" s="266">
        <f t="shared" si="8"/>
        <v>0</v>
      </c>
      <c r="H70" s="267">
        <v>0</v>
      </c>
      <c r="I70" s="268">
        <f t="shared" si="9"/>
        <v>0</v>
      </c>
      <c r="J70" s="267"/>
      <c r="K70" s="268">
        <f t="shared" si="10"/>
        <v>0</v>
      </c>
      <c r="O70" s="260">
        <v>2</v>
      </c>
      <c r="AA70" s="233">
        <v>12</v>
      </c>
      <c r="AB70" s="233">
        <v>0</v>
      </c>
      <c r="AC70" s="233">
        <v>61</v>
      </c>
      <c r="AZ70" s="233">
        <v>1</v>
      </c>
      <c r="BA70" s="233">
        <f t="shared" si="11"/>
        <v>0</v>
      </c>
      <c r="BB70" s="233">
        <f t="shared" si="12"/>
        <v>0</v>
      </c>
      <c r="BC70" s="233">
        <f t="shared" si="13"/>
        <v>0</v>
      </c>
      <c r="BD70" s="233">
        <f t="shared" si="14"/>
        <v>0</v>
      </c>
      <c r="BE70" s="233">
        <f t="shared" si="15"/>
        <v>0</v>
      </c>
      <c r="CA70" s="260">
        <v>12</v>
      </c>
      <c r="CB70" s="260">
        <v>0</v>
      </c>
    </row>
    <row r="71" spans="1:80" ht="12.75">
      <c r="A71" s="261">
        <v>62</v>
      </c>
      <c r="B71" s="262" t="s">
        <v>1837</v>
      </c>
      <c r="C71" s="263" t="s">
        <v>1838</v>
      </c>
      <c r="D71" s="264" t="s">
        <v>93</v>
      </c>
      <c r="E71" s="265">
        <v>3</v>
      </c>
      <c r="F71" s="265">
        <v>0</v>
      </c>
      <c r="G71" s="266">
        <f t="shared" si="8"/>
        <v>0</v>
      </c>
      <c r="H71" s="267">
        <v>0</v>
      </c>
      <c r="I71" s="268">
        <f t="shared" si="9"/>
        <v>0</v>
      </c>
      <c r="J71" s="267"/>
      <c r="K71" s="268">
        <f t="shared" si="10"/>
        <v>0</v>
      </c>
      <c r="O71" s="260">
        <v>2</v>
      </c>
      <c r="AA71" s="233">
        <v>12</v>
      </c>
      <c r="AB71" s="233">
        <v>0</v>
      </c>
      <c r="AC71" s="233">
        <v>62</v>
      </c>
      <c r="AZ71" s="233">
        <v>1</v>
      </c>
      <c r="BA71" s="233">
        <f t="shared" si="11"/>
        <v>0</v>
      </c>
      <c r="BB71" s="233">
        <f t="shared" si="12"/>
        <v>0</v>
      </c>
      <c r="BC71" s="233">
        <f t="shared" si="13"/>
        <v>0</v>
      </c>
      <c r="BD71" s="233">
        <f t="shared" si="14"/>
        <v>0</v>
      </c>
      <c r="BE71" s="233">
        <f t="shared" si="15"/>
        <v>0</v>
      </c>
      <c r="CA71" s="260">
        <v>12</v>
      </c>
      <c r="CB71" s="260">
        <v>0</v>
      </c>
    </row>
    <row r="72" spans="1:80" ht="12.75">
      <c r="A72" s="261">
        <v>63</v>
      </c>
      <c r="B72" s="262" t="s">
        <v>1839</v>
      </c>
      <c r="C72" s="263" t="s">
        <v>1840</v>
      </c>
      <c r="D72" s="264" t="s">
        <v>93</v>
      </c>
      <c r="E72" s="265">
        <v>3</v>
      </c>
      <c r="F72" s="265">
        <v>0</v>
      </c>
      <c r="G72" s="266">
        <f t="shared" si="8"/>
        <v>0</v>
      </c>
      <c r="H72" s="267">
        <v>0</v>
      </c>
      <c r="I72" s="268">
        <f t="shared" si="9"/>
        <v>0</v>
      </c>
      <c r="J72" s="267"/>
      <c r="K72" s="268">
        <f t="shared" si="10"/>
        <v>0</v>
      </c>
      <c r="O72" s="260">
        <v>2</v>
      </c>
      <c r="AA72" s="233">
        <v>12</v>
      </c>
      <c r="AB72" s="233">
        <v>0</v>
      </c>
      <c r="AC72" s="233">
        <v>63</v>
      </c>
      <c r="AZ72" s="233">
        <v>1</v>
      </c>
      <c r="BA72" s="233">
        <f t="shared" si="11"/>
        <v>0</v>
      </c>
      <c r="BB72" s="233">
        <f t="shared" si="12"/>
        <v>0</v>
      </c>
      <c r="BC72" s="233">
        <f t="shared" si="13"/>
        <v>0</v>
      </c>
      <c r="BD72" s="233">
        <f t="shared" si="14"/>
        <v>0</v>
      </c>
      <c r="BE72" s="233">
        <f t="shared" si="15"/>
        <v>0</v>
      </c>
      <c r="CA72" s="260">
        <v>12</v>
      </c>
      <c r="CB72" s="260">
        <v>0</v>
      </c>
    </row>
    <row r="73" spans="1:80" ht="22.5">
      <c r="A73" s="261">
        <v>64</v>
      </c>
      <c r="B73" s="262" t="s">
        <v>1841</v>
      </c>
      <c r="C73" s="263" t="s">
        <v>1842</v>
      </c>
      <c r="D73" s="264" t="s">
        <v>212</v>
      </c>
      <c r="E73" s="265">
        <v>8</v>
      </c>
      <c r="F73" s="265">
        <v>0</v>
      </c>
      <c r="G73" s="266">
        <f t="shared" si="8"/>
        <v>0</v>
      </c>
      <c r="H73" s="267">
        <v>0</v>
      </c>
      <c r="I73" s="268">
        <f t="shared" si="9"/>
        <v>0</v>
      </c>
      <c r="J73" s="267">
        <v>0</v>
      </c>
      <c r="K73" s="268">
        <f t="shared" si="10"/>
        <v>0</v>
      </c>
      <c r="O73" s="260">
        <v>2</v>
      </c>
      <c r="AA73" s="233">
        <v>1</v>
      </c>
      <c r="AB73" s="233">
        <v>7</v>
      </c>
      <c r="AC73" s="233">
        <v>7</v>
      </c>
      <c r="AZ73" s="233">
        <v>1</v>
      </c>
      <c r="BA73" s="233">
        <f t="shared" si="11"/>
        <v>0</v>
      </c>
      <c r="BB73" s="233">
        <f t="shared" si="12"/>
        <v>0</v>
      </c>
      <c r="BC73" s="233">
        <f t="shared" si="13"/>
        <v>0</v>
      </c>
      <c r="BD73" s="233">
        <f t="shared" si="14"/>
        <v>0</v>
      </c>
      <c r="BE73" s="233">
        <f t="shared" si="15"/>
        <v>0</v>
      </c>
      <c r="CA73" s="260">
        <v>1</v>
      </c>
      <c r="CB73" s="260">
        <v>7</v>
      </c>
    </row>
    <row r="74" spans="1:80" ht="22.5">
      <c r="A74" s="261">
        <v>65</v>
      </c>
      <c r="B74" s="262" t="s">
        <v>1843</v>
      </c>
      <c r="C74" s="263" t="s">
        <v>1844</v>
      </c>
      <c r="D74" s="264" t="s">
        <v>93</v>
      </c>
      <c r="E74" s="265">
        <v>1</v>
      </c>
      <c r="F74" s="265">
        <v>0</v>
      </c>
      <c r="G74" s="266">
        <f t="shared" si="8"/>
        <v>0</v>
      </c>
      <c r="H74" s="267">
        <v>0</v>
      </c>
      <c r="I74" s="268">
        <f t="shared" si="9"/>
        <v>0</v>
      </c>
      <c r="J74" s="267"/>
      <c r="K74" s="268">
        <f t="shared" si="10"/>
        <v>0</v>
      </c>
      <c r="O74" s="260">
        <v>2</v>
      </c>
      <c r="AA74" s="233">
        <v>12</v>
      </c>
      <c r="AB74" s="233">
        <v>0</v>
      </c>
      <c r="AC74" s="233">
        <v>65</v>
      </c>
      <c r="AZ74" s="233">
        <v>1</v>
      </c>
      <c r="BA74" s="233">
        <f t="shared" si="11"/>
        <v>0</v>
      </c>
      <c r="BB74" s="233">
        <f t="shared" si="12"/>
        <v>0</v>
      </c>
      <c r="BC74" s="233">
        <f t="shared" si="13"/>
        <v>0</v>
      </c>
      <c r="BD74" s="233">
        <f t="shared" si="14"/>
        <v>0</v>
      </c>
      <c r="BE74" s="233">
        <f t="shared" si="15"/>
        <v>0</v>
      </c>
      <c r="CA74" s="260">
        <v>12</v>
      </c>
      <c r="CB74" s="260">
        <v>0</v>
      </c>
    </row>
    <row r="75" spans="1:80" ht="22.5">
      <c r="A75" s="261">
        <v>66</v>
      </c>
      <c r="B75" s="262" t="s">
        <v>1845</v>
      </c>
      <c r="C75" s="263" t="s">
        <v>1846</v>
      </c>
      <c r="D75" s="264" t="s">
        <v>93</v>
      </c>
      <c r="E75" s="265">
        <v>7</v>
      </c>
      <c r="F75" s="265">
        <v>0</v>
      </c>
      <c r="G75" s="266">
        <f t="shared" si="8"/>
        <v>0</v>
      </c>
      <c r="H75" s="267">
        <v>0</v>
      </c>
      <c r="I75" s="268">
        <f t="shared" si="9"/>
        <v>0</v>
      </c>
      <c r="J75" s="267"/>
      <c r="K75" s="268">
        <f t="shared" si="10"/>
        <v>0</v>
      </c>
      <c r="O75" s="260">
        <v>2</v>
      </c>
      <c r="AA75" s="233">
        <v>12</v>
      </c>
      <c r="AB75" s="233">
        <v>0</v>
      </c>
      <c r="AC75" s="233">
        <v>66</v>
      </c>
      <c r="AZ75" s="233">
        <v>1</v>
      </c>
      <c r="BA75" s="233">
        <f t="shared" si="11"/>
        <v>0</v>
      </c>
      <c r="BB75" s="233">
        <f t="shared" si="12"/>
        <v>0</v>
      </c>
      <c r="BC75" s="233">
        <f t="shared" si="13"/>
        <v>0</v>
      </c>
      <c r="BD75" s="233">
        <f t="shared" si="14"/>
        <v>0</v>
      </c>
      <c r="BE75" s="233">
        <f t="shared" si="15"/>
        <v>0</v>
      </c>
      <c r="CA75" s="260">
        <v>12</v>
      </c>
      <c r="CB75" s="260">
        <v>0</v>
      </c>
    </row>
    <row r="76" spans="1:80" ht="22.5">
      <c r="A76" s="261">
        <v>67</v>
      </c>
      <c r="B76" s="262" t="s">
        <v>1847</v>
      </c>
      <c r="C76" s="263" t="s">
        <v>1848</v>
      </c>
      <c r="D76" s="264" t="s">
        <v>145</v>
      </c>
      <c r="E76" s="265">
        <v>0.5</v>
      </c>
      <c r="F76" s="265">
        <v>0</v>
      </c>
      <c r="G76" s="266">
        <f t="shared" si="8"/>
        <v>0</v>
      </c>
      <c r="H76" s="267">
        <v>0</v>
      </c>
      <c r="I76" s="268">
        <f t="shared" si="9"/>
        <v>0</v>
      </c>
      <c r="J76" s="267">
        <v>0</v>
      </c>
      <c r="K76" s="268">
        <f t="shared" si="10"/>
        <v>0</v>
      </c>
      <c r="O76" s="260">
        <v>2</v>
      </c>
      <c r="AA76" s="233">
        <v>1</v>
      </c>
      <c r="AB76" s="233">
        <v>5</v>
      </c>
      <c r="AC76" s="233">
        <v>5</v>
      </c>
      <c r="AZ76" s="233">
        <v>1</v>
      </c>
      <c r="BA76" s="233">
        <f t="shared" si="11"/>
        <v>0</v>
      </c>
      <c r="BB76" s="233">
        <f t="shared" si="12"/>
        <v>0</v>
      </c>
      <c r="BC76" s="233">
        <f t="shared" si="13"/>
        <v>0</v>
      </c>
      <c r="BD76" s="233">
        <f t="shared" si="14"/>
        <v>0</v>
      </c>
      <c r="BE76" s="233">
        <f t="shared" si="15"/>
        <v>0</v>
      </c>
      <c r="CA76" s="260">
        <v>1</v>
      </c>
      <c r="CB76" s="260">
        <v>5</v>
      </c>
    </row>
    <row r="77" spans="1:57" ht="12.75">
      <c r="A77" s="278"/>
      <c r="B77" s="279" t="s">
        <v>94</v>
      </c>
      <c r="C77" s="280" t="s">
        <v>1768</v>
      </c>
      <c r="D77" s="281"/>
      <c r="E77" s="282"/>
      <c r="F77" s="283"/>
      <c r="G77" s="284">
        <f>SUM(G36:G76)</f>
        <v>0</v>
      </c>
      <c r="H77" s="285"/>
      <c r="I77" s="286">
        <f>SUM(I36:I76)</f>
        <v>0</v>
      </c>
      <c r="J77" s="285"/>
      <c r="K77" s="286">
        <f>SUM(K36:K76)</f>
        <v>0</v>
      </c>
      <c r="O77" s="260">
        <v>4</v>
      </c>
      <c r="BA77" s="287">
        <f>SUM(BA36:BA76)</f>
        <v>0</v>
      </c>
      <c r="BB77" s="287">
        <f>SUM(BB36:BB76)</f>
        <v>0</v>
      </c>
      <c r="BC77" s="287">
        <f>SUM(BC36:BC76)</f>
        <v>0</v>
      </c>
      <c r="BD77" s="287">
        <f>SUM(BD36:BD76)</f>
        <v>0</v>
      </c>
      <c r="BE77" s="287">
        <f>SUM(BE36:BE76)</f>
        <v>0</v>
      </c>
    </row>
    <row r="78" spans="1:15" ht="12.75">
      <c r="A78" s="250" t="s">
        <v>90</v>
      </c>
      <c r="B78" s="251" t="s">
        <v>1849</v>
      </c>
      <c r="C78" s="252" t="s">
        <v>1850</v>
      </c>
      <c r="D78" s="253"/>
      <c r="E78" s="254"/>
      <c r="F78" s="254"/>
      <c r="G78" s="255"/>
      <c r="H78" s="256"/>
      <c r="I78" s="257"/>
      <c r="J78" s="258"/>
      <c r="K78" s="259"/>
      <c r="O78" s="260">
        <v>1</v>
      </c>
    </row>
    <row r="79" spans="1:80" ht="22.5">
      <c r="A79" s="261">
        <v>68</v>
      </c>
      <c r="B79" s="262" t="s">
        <v>1852</v>
      </c>
      <c r="C79" s="263" t="s">
        <v>1853</v>
      </c>
      <c r="D79" s="264" t="s">
        <v>182</v>
      </c>
      <c r="E79" s="265">
        <v>11</v>
      </c>
      <c r="F79" s="265">
        <v>0</v>
      </c>
      <c r="G79" s="266">
        <f aca="true" t="shared" si="16" ref="G79:G91">E79*F79</f>
        <v>0</v>
      </c>
      <c r="H79" s="267">
        <v>0</v>
      </c>
      <c r="I79" s="268">
        <f aca="true" t="shared" si="17" ref="I79:I91">E79*H79</f>
        <v>0</v>
      </c>
      <c r="J79" s="267">
        <v>0</v>
      </c>
      <c r="K79" s="268">
        <f aca="true" t="shared" si="18" ref="K79:K91">E79*J79</f>
        <v>0</v>
      </c>
      <c r="O79" s="260">
        <v>2</v>
      </c>
      <c r="AA79" s="233">
        <v>1</v>
      </c>
      <c r="AB79" s="233">
        <v>7</v>
      </c>
      <c r="AC79" s="233">
        <v>7</v>
      </c>
      <c r="AZ79" s="233">
        <v>2</v>
      </c>
      <c r="BA79" s="233">
        <f aca="true" t="shared" si="19" ref="BA79:BA91">IF(AZ79=1,G79,0)</f>
        <v>0</v>
      </c>
      <c r="BB79" s="233">
        <f aca="true" t="shared" si="20" ref="BB79:BB91">IF(AZ79=2,G79,0)</f>
        <v>0</v>
      </c>
      <c r="BC79" s="233">
        <f aca="true" t="shared" si="21" ref="BC79:BC91">IF(AZ79=3,G79,0)</f>
        <v>0</v>
      </c>
      <c r="BD79" s="233">
        <f aca="true" t="shared" si="22" ref="BD79:BD91">IF(AZ79=4,G79,0)</f>
        <v>0</v>
      </c>
      <c r="BE79" s="233">
        <f aca="true" t="shared" si="23" ref="BE79:BE91">IF(AZ79=5,G79,0)</f>
        <v>0</v>
      </c>
      <c r="CA79" s="260">
        <v>1</v>
      </c>
      <c r="CB79" s="260">
        <v>7</v>
      </c>
    </row>
    <row r="80" spans="1:80" ht="22.5">
      <c r="A80" s="261">
        <v>69</v>
      </c>
      <c r="B80" s="262" t="s">
        <v>1854</v>
      </c>
      <c r="C80" s="263" t="s">
        <v>1855</v>
      </c>
      <c r="D80" s="264" t="s">
        <v>182</v>
      </c>
      <c r="E80" s="265">
        <v>16</v>
      </c>
      <c r="F80" s="265">
        <v>0</v>
      </c>
      <c r="G80" s="266">
        <f t="shared" si="16"/>
        <v>0</v>
      </c>
      <c r="H80" s="267">
        <v>0</v>
      </c>
      <c r="I80" s="268">
        <f t="shared" si="17"/>
        <v>0</v>
      </c>
      <c r="J80" s="267">
        <v>0</v>
      </c>
      <c r="K80" s="268">
        <f t="shared" si="18"/>
        <v>0</v>
      </c>
      <c r="O80" s="260">
        <v>2</v>
      </c>
      <c r="AA80" s="233">
        <v>1</v>
      </c>
      <c r="AB80" s="233">
        <v>7</v>
      </c>
      <c r="AC80" s="233">
        <v>7</v>
      </c>
      <c r="AZ80" s="233">
        <v>2</v>
      </c>
      <c r="BA80" s="233">
        <f t="shared" si="19"/>
        <v>0</v>
      </c>
      <c r="BB80" s="233">
        <f t="shared" si="20"/>
        <v>0</v>
      </c>
      <c r="BC80" s="233">
        <f t="shared" si="21"/>
        <v>0</v>
      </c>
      <c r="BD80" s="233">
        <f t="shared" si="22"/>
        <v>0</v>
      </c>
      <c r="BE80" s="233">
        <f t="shared" si="23"/>
        <v>0</v>
      </c>
      <c r="CA80" s="260">
        <v>1</v>
      </c>
      <c r="CB80" s="260">
        <v>7</v>
      </c>
    </row>
    <row r="81" spans="1:80" ht="22.5">
      <c r="A81" s="261">
        <v>70</v>
      </c>
      <c r="B81" s="262" t="s">
        <v>1856</v>
      </c>
      <c r="C81" s="263" t="s">
        <v>1857</v>
      </c>
      <c r="D81" s="264" t="s">
        <v>182</v>
      </c>
      <c r="E81" s="265">
        <v>61</v>
      </c>
      <c r="F81" s="265">
        <v>0</v>
      </c>
      <c r="G81" s="266">
        <f t="shared" si="16"/>
        <v>0</v>
      </c>
      <c r="H81" s="267">
        <v>0</v>
      </c>
      <c r="I81" s="268">
        <f t="shared" si="17"/>
        <v>0</v>
      </c>
      <c r="J81" s="267">
        <v>0</v>
      </c>
      <c r="K81" s="268">
        <f t="shared" si="18"/>
        <v>0</v>
      </c>
      <c r="O81" s="260">
        <v>2</v>
      </c>
      <c r="AA81" s="233">
        <v>1</v>
      </c>
      <c r="AB81" s="233">
        <v>7</v>
      </c>
      <c r="AC81" s="233">
        <v>7</v>
      </c>
      <c r="AZ81" s="233">
        <v>2</v>
      </c>
      <c r="BA81" s="233">
        <f t="shared" si="19"/>
        <v>0</v>
      </c>
      <c r="BB81" s="233">
        <f t="shared" si="20"/>
        <v>0</v>
      </c>
      <c r="BC81" s="233">
        <f t="shared" si="21"/>
        <v>0</v>
      </c>
      <c r="BD81" s="233">
        <f t="shared" si="22"/>
        <v>0</v>
      </c>
      <c r="BE81" s="233">
        <f t="shared" si="23"/>
        <v>0</v>
      </c>
      <c r="CA81" s="260">
        <v>1</v>
      </c>
      <c r="CB81" s="260">
        <v>7</v>
      </c>
    </row>
    <row r="82" spans="1:80" ht="22.5">
      <c r="A82" s="261">
        <v>71</v>
      </c>
      <c r="B82" s="262" t="s">
        <v>1858</v>
      </c>
      <c r="C82" s="263" t="s">
        <v>1859</v>
      </c>
      <c r="D82" s="264" t="s">
        <v>182</v>
      </c>
      <c r="E82" s="265">
        <v>87</v>
      </c>
      <c r="F82" s="265">
        <v>0</v>
      </c>
      <c r="G82" s="266">
        <f t="shared" si="16"/>
        <v>0</v>
      </c>
      <c r="H82" s="267">
        <v>0</v>
      </c>
      <c r="I82" s="268">
        <f t="shared" si="17"/>
        <v>0</v>
      </c>
      <c r="J82" s="267">
        <v>0</v>
      </c>
      <c r="K82" s="268">
        <f t="shared" si="18"/>
        <v>0</v>
      </c>
      <c r="O82" s="260">
        <v>2</v>
      </c>
      <c r="AA82" s="233">
        <v>1</v>
      </c>
      <c r="AB82" s="233">
        <v>7</v>
      </c>
      <c r="AC82" s="233">
        <v>7</v>
      </c>
      <c r="AZ82" s="233">
        <v>2</v>
      </c>
      <c r="BA82" s="233">
        <f t="shared" si="19"/>
        <v>0</v>
      </c>
      <c r="BB82" s="233">
        <f t="shared" si="20"/>
        <v>0</v>
      </c>
      <c r="BC82" s="233">
        <f t="shared" si="21"/>
        <v>0</v>
      </c>
      <c r="BD82" s="233">
        <f t="shared" si="22"/>
        <v>0</v>
      </c>
      <c r="BE82" s="233">
        <f t="shared" si="23"/>
        <v>0</v>
      </c>
      <c r="CA82" s="260">
        <v>1</v>
      </c>
      <c r="CB82" s="260">
        <v>7</v>
      </c>
    </row>
    <row r="83" spans="1:80" ht="22.5">
      <c r="A83" s="261">
        <v>72</v>
      </c>
      <c r="B83" s="262" t="s">
        <v>1860</v>
      </c>
      <c r="C83" s="263" t="s">
        <v>1861</v>
      </c>
      <c r="D83" s="264" t="s">
        <v>182</v>
      </c>
      <c r="E83" s="265">
        <v>663</v>
      </c>
      <c r="F83" s="265">
        <v>0</v>
      </c>
      <c r="G83" s="266">
        <f t="shared" si="16"/>
        <v>0</v>
      </c>
      <c r="H83" s="267">
        <v>0</v>
      </c>
      <c r="I83" s="268">
        <f t="shared" si="17"/>
        <v>0</v>
      </c>
      <c r="J83" s="267">
        <v>0</v>
      </c>
      <c r="K83" s="268">
        <f t="shared" si="18"/>
        <v>0</v>
      </c>
      <c r="O83" s="260">
        <v>2</v>
      </c>
      <c r="AA83" s="233">
        <v>1</v>
      </c>
      <c r="AB83" s="233">
        <v>7</v>
      </c>
      <c r="AC83" s="233">
        <v>7</v>
      </c>
      <c r="AZ83" s="233">
        <v>2</v>
      </c>
      <c r="BA83" s="233">
        <f t="shared" si="19"/>
        <v>0</v>
      </c>
      <c r="BB83" s="233">
        <f t="shared" si="20"/>
        <v>0</v>
      </c>
      <c r="BC83" s="233">
        <f t="shared" si="21"/>
        <v>0</v>
      </c>
      <c r="BD83" s="233">
        <f t="shared" si="22"/>
        <v>0</v>
      </c>
      <c r="BE83" s="233">
        <f t="shared" si="23"/>
        <v>0</v>
      </c>
      <c r="CA83" s="260">
        <v>1</v>
      </c>
      <c r="CB83" s="260">
        <v>7</v>
      </c>
    </row>
    <row r="84" spans="1:80" ht="12.75">
      <c r="A84" s="261">
        <v>73</v>
      </c>
      <c r="B84" s="262" t="s">
        <v>1862</v>
      </c>
      <c r="C84" s="263" t="s">
        <v>1863</v>
      </c>
      <c r="D84" s="264" t="s">
        <v>182</v>
      </c>
      <c r="E84" s="265">
        <v>838</v>
      </c>
      <c r="F84" s="265">
        <v>0</v>
      </c>
      <c r="G84" s="266">
        <f t="shared" si="16"/>
        <v>0</v>
      </c>
      <c r="H84" s="267">
        <v>0</v>
      </c>
      <c r="I84" s="268">
        <f t="shared" si="17"/>
        <v>0</v>
      </c>
      <c r="J84" s="267">
        <v>0</v>
      </c>
      <c r="K84" s="268">
        <f t="shared" si="18"/>
        <v>0</v>
      </c>
      <c r="O84" s="260">
        <v>2</v>
      </c>
      <c r="AA84" s="233">
        <v>1</v>
      </c>
      <c r="AB84" s="233">
        <v>7</v>
      </c>
      <c r="AC84" s="233">
        <v>7</v>
      </c>
      <c r="AZ84" s="233">
        <v>2</v>
      </c>
      <c r="BA84" s="233">
        <f t="shared" si="19"/>
        <v>0</v>
      </c>
      <c r="BB84" s="233">
        <f t="shared" si="20"/>
        <v>0</v>
      </c>
      <c r="BC84" s="233">
        <f t="shared" si="21"/>
        <v>0</v>
      </c>
      <c r="BD84" s="233">
        <f t="shared" si="22"/>
        <v>0</v>
      </c>
      <c r="BE84" s="233">
        <f t="shared" si="23"/>
        <v>0</v>
      </c>
      <c r="CA84" s="260">
        <v>1</v>
      </c>
      <c r="CB84" s="260">
        <v>7</v>
      </c>
    </row>
    <row r="85" spans="1:80" ht="22.5">
      <c r="A85" s="261">
        <v>74</v>
      </c>
      <c r="B85" s="262" t="s">
        <v>1864</v>
      </c>
      <c r="C85" s="263" t="s">
        <v>1533</v>
      </c>
      <c r="D85" s="264" t="s">
        <v>182</v>
      </c>
      <c r="E85" s="265">
        <v>838</v>
      </c>
      <c r="F85" s="265">
        <v>0</v>
      </c>
      <c r="G85" s="266">
        <f t="shared" si="16"/>
        <v>0</v>
      </c>
      <c r="H85" s="267">
        <v>0</v>
      </c>
      <c r="I85" s="268">
        <f t="shared" si="17"/>
        <v>0</v>
      </c>
      <c r="J85" s="267">
        <v>0</v>
      </c>
      <c r="K85" s="268">
        <f t="shared" si="18"/>
        <v>0</v>
      </c>
      <c r="O85" s="260">
        <v>2</v>
      </c>
      <c r="AA85" s="233">
        <v>1</v>
      </c>
      <c r="AB85" s="233">
        <v>7</v>
      </c>
      <c r="AC85" s="233">
        <v>7</v>
      </c>
      <c r="AZ85" s="233">
        <v>2</v>
      </c>
      <c r="BA85" s="233">
        <f t="shared" si="19"/>
        <v>0</v>
      </c>
      <c r="BB85" s="233">
        <f t="shared" si="20"/>
        <v>0</v>
      </c>
      <c r="BC85" s="233">
        <f t="shared" si="21"/>
        <v>0</v>
      </c>
      <c r="BD85" s="233">
        <f t="shared" si="22"/>
        <v>0</v>
      </c>
      <c r="BE85" s="233">
        <f t="shared" si="23"/>
        <v>0</v>
      </c>
      <c r="CA85" s="260">
        <v>1</v>
      </c>
      <c r="CB85" s="260">
        <v>7</v>
      </c>
    </row>
    <row r="86" spans="1:80" ht="12.75">
      <c r="A86" s="261">
        <v>75</v>
      </c>
      <c r="B86" s="262" t="s">
        <v>1865</v>
      </c>
      <c r="C86" s="263" t="s">
        <v>1866</v>
      </c>
      <c r="D86" s="264" t="s">
        <v>182</v>
      </c>
      <c r="E86" s="265">
        <v>11</v>
      </c>
      <c r="F86" s="265">
        <v>0</v>
      </c>
      <c r="G86" s="266">
        <f t="shared" si="16"/>
        <v>0</v>
      </c>
      <c r="H86" s="267">
        <v>0</v>
      </c>
      <c r="I86" s="268">
        <f t="shared" si="17"/>
        <v>0</v>
      </c>
      <c r="J86" s="267">
        <v>0</v>
      </c>
      <c r="K86" s="268">
        <f t="shared" si="18"/>
        <v>0</v>
      </c>
      <c r="O86" s="260">
        <v>2</v>
      </c>
      <c r="AA86" s="233">
        <v>1</v>
      </c>
      <c r="AB86" s="233">
        <v>7</v>
      </c>
      <c r="AC86" s="233">
        <v>7</v>
      </c>
      <c r="AZ86" s="233">
        <v>2</v>
      </c>
      <c r="BA86" s="233">
        <f t="shared" si="19"/>
        <v>0</v>
      </c>
      <c r="BB86" s="233">
        <f t="shared" si="20"/>
        <v>0</v>
      </c>
      <c r="BC86" s="233">
        <f t="shared" si="21"/>
        <v>0</v>
      </c>
      <c r="BD86" s="233">
        <f t="shared" si="22"/>
        <v>0</v>
      </c>
      <c r="BE86" s="233">
        <f t="shared" si="23"/>
        <v>0</v>
      </c>
      <c r="CA86" s="260">
        <v>1</v>
      </c>
      <c r="CB86" s="260">
        <v>7</v>
      </c>
    </row>
    <row r="87" spans="1:80" ht="12.75">
      <c r="A87" s="261">
        <v>76</v>
      </c>
      <c r="B87" s="262" t="s">
        <v>1536</v>
      </c>
      <c r="C87" s="263" t="s">
        <v>1867</v>
      </c>
      <c r="D87" s="264" t="s">
        <v>182</v>
      </c>
      <c r="E87" s="265">
        <v>16</v>
      </c>
      <c r="F87" s="265">
        <v>0</v>
      </c>
      <c r="G87" s="266">
        <f t="shared" si="16"/>
        <v>0</v>
      </c>
      <c r="H87" s="267">
        <v>0</v>
      </c>
      <c r="I87" s="268">
        <f t="shared" si="17"/>
        <v>0</v>
      </c>
      <c r="J87" s="267">
        <v>0</v>
      </c>
      <c r="K87" s="268">
        <f t="shared" si="18"/>
        <v>0</v>
      </c>
      <c r="O87" s="260">
        <v>2</v>
      </c>
      <c r="AA87" s="233">
        <v>1</v>
      </c>
      <c r="AB87" s="233">
        <v>7</v>
      </c>
      <c r="AC87" s="233">
        <v>7</v>
      </c>
      <c r="AZ87" s="233">
        <v>2</v>
      </c>
      <c r="BA87" s="233">
        <f t="shared" si="19"/>
        <v>0</v>
      </c>
      <c r="BB87" s="233">
        <f t="shared" si="20"/>
        <v>0</v>
      </c>
      <c r="BC87" s="233">
        <f t="shared" si="21"/>
        <v>0</v>
      </c>
      <c r="BD87" s="233">
        <f t="shared" si="22"/>
        <v>0</v>
      </c>
      <c r="BE87" s="233">
        <f t="shared" si="23"/>
        <v>0</v>
      </c>
      <c r="CA87" s="260">
        <v>1</v>
      </c>
      <c r="CB87" s="260">
        <v>7</v>
      </c>
    </row>
    <row r="88" spans="1:80" ht="12.75">
      <c r="A88" s="261">
        <v>77</v>
      </c>
      <c r="B88" s="262" t="s">
        <v>1534</v>
      </c>
      <c r="C88" s="263" t="s">
        <v>1868</v>
      </c>
      <c r="D88" s="264" t="s">
        <v>182</v>
      </c>
      <c r="E88" s="265">
        <v>61</v>
      </c>
      <c r="F88" s="265">
        <v>0</v>
      </c>
      <c r="G88" s="266">
        <f t="shared" si="16"/>
        <v>0</v>
      </c>
      <c r="H88" s="267">
        <v>0</v>
      </c>
      <c r="I88" s="268">
        <f t="shared" si="17"/>
        <v>0</v>
      </c>
      <c r="J88" s="267">
        <v>0</v>
      </c>
      <c r="K88" s="268">
        <f t="shared" si="18"/>
        <v>0</v>
      </c>
      <c r="O88" s="260">
        <v>2</v>
      </c>
      <c r="AA88" s="233">
        <v>1</v>
      </c>
      <c r="AB88" s="233">
        <v>7</v>
      </c>
      <c r="AC88" s="233">
        <v>7</v>
      </c>
      <c r="AZ88" s="233">
        <v>2</v>
      </c>
      <c r="BA88" s="233">
        <f t="shared" si="19"/>
        <v>0</v>
      </c>
      <c r="BB88" s="233">
        <f t="shared" si="20"/>
        <v>0</v>
      </c>
      <c r="BC88" s="233">
        <f t="shared" si="21"/>
        <v>0</v>
      </c>
      <c r="BD88" s="233">
        <f t="shared" si="22"/>
        <v>0</v>
      </c>
      <c r="BE88" s="233">
        <f t="shared" si="23"/>
        <v>0</v>
      </c>
      <c r="CA88" s="260">
        <v>1</v>
      </c>
      <c r="CB88" s="260">
        <v>7</v>
      </c>
    </row>
    <row r="89" spans="1:80" ht="12.75">
      <c r="A89" s="261">
        <v>78</v>
      </c>
      <c r="B89" s="262" t="s">
        <v>1869</v>
      </c>
      <c r="C89" s="263" t="s">
        <v>1870</v>
      </c>
      <c r="D89" s="264" t="s">
        <v>182</v>
      </c>
      <c r="E89" s="265">
        <v>87</v>
      </c>
      <c r="F89" s="265">
        <v>0</v>
      </c>
      <c r="G89" s="266">
        <f t="shared" si="16"/>
        <v>0</v>
      </c>
      <c r="H89" s="267">
        <v>0</v>
      </c>
      <c r="I89" s="268">
        <f t="shared" si="17"/>
        <v>0</v>
      </c>
      <c r="J89" s="267">
        <v>0</v>
      </c>
      <c r="K89" s="268">
        <f t="shared" si="18"/>
        <v>0</v>
      </c>
      <c r="O89" s="260">
        <v>2</v>
      </c>
      <c r="AA89" s="233">
        <v>1</v>
      </c>
      <c r="AB89" s="233">
        <v>7</v>
      </c>
      <c r="AC89" s="233">
        <v>7</v>
      </c>
      <c r="AZ89" s="233">
        <v>2</v>
      </c>
      <c r="BA89" s="233">
        <f t="shared" si="19"/>
        <v>0</v>
      </c>
      <c r="BB89" s="233">
        <f t="shared" si="20"/>
        <v>0</v>
      </c>
      <c r="BC89" s="233">
        <f t="shared" si="21"/>
        <v>0</v>
      </c>
      <c r="BD89" s="233">
        <f t="shared" si="22"/>
        <v>0</v>
      </c>
      <c r="BE89" s="233">
        <f t="shared" si="23"/>
        <v>0</v>
      </c>
      <c r="CA89" s="260">
        <v>1</v>
      </c>
      <c r="CB89" s="260">
        <v>7</v>
      </c>
    </row>
    <row r="90" spans="1:80" ht="12.75">
      <c r="A90" s="261">
        <v>79</v>
      </c>
      <c r="B90" s="262" t="s">
        <v>1871</v>
      </c>
      <c r="C90" s="263" t="s">
        <v>1872</v>
      </c>
      <c r="D90" s="264" t="s">
        <v>182</v>
      </c>
      <c r="E90" s="265">
        <v>663</v>
      </c>
      <c r="F90" s="265">
        <v>0</v>
      </c>
      <c r="G90" s="266">
        <f t="shared" si="16"/>
        <v>0</v>
      </c>
      <c r="H90" s="267">
        <v>0</v>
      </c>
      <c r="I90" s="268">
        <f t="shared" si="17"/>
        <v>0</v>
      </c>
      <c r="J90" s="267">
        <v>0</v>
      </c>
      <c r="K90" s="268">
        <f t="shared" si="18"/>
        <v>0</v>
      </c>
      <c r="O90" s="260">
        <v>2</v>
      </c>
      <c r="AA90" s="233">
        <v>1</v>
      </c>
      <c r="AB90" s="233">
        <v>7</v>
      </c>
      <c r="AC90" s="233">
        <v>7</v>
      </c>
      <c r="AZ90" s="233">
        <v>2</v>
      </c>
      <c r="BA90" s="233">
        <f t="shared" si="19"/>
        <v>0</v>
      </c>
      <c r="BB90" s="233">
        <f t="shared" si="20"/>
        <v>0</v>
      </c>
      <c r="BC90" s="233">
        <f t="shared" si="21"/>
        <v>0</v>
      </c>
      <c r="BD90" s="233">
        <f t="shared" si="22"/>
        <v>0</v>
      </c>
      <c r="BE90" s="233">
        <f t="shared" si="23"/>
        <v>0</v>
      </c>
      <c r="CA90" s="260">
        <v>1</v>
      </c>
      <c r="CB90" s="260">
        <v>7</v>
      </c>
    </row>
    <row r="91" spans="1:80" ht="22.5">
      <c r="A91" s="261">
        <v>80</v>
      </c>
      <c r="B91" s="262" t="s">
        <v>1873</v>
      </c>
      <c r="C91" s="263" t="s">
        <v>1874</v>
      </c>
      <c r="D91" s="264" t="s">
        <v>145</v>
      </c>
      <c r="E91" s="265">
        <v>0.534</v>
      </c>
      <c r="F91" s="265">
        <v>0</v>
      </c>
      <c r="G91" s="266">
        <f t="shared" si="16"/>
        <v>0</v>
      </c>
      <c r="H91" s="267">
        <v>0</v>
      </c>
      <c r="I91" s="268">
        <f t="shared" si="17"/>
        <v>0</v>
      </c>
      <c r="J91" s="267">
        <v>0</v>
      </c>
      <c r="K91" s="268">
        <f t="shared" si="18"/>
        <v>0</v>
      </c>
      <c r="O91" s="260">
        <v>2</v>
      </c>
      <c r="AA91" s="233">
        <v>1</v>
      </c>
      <c r="AB91" s="233">
        <v>5</v>
      </c>
      <c r="AC91" s="233">
        <v>5</v>
      </c>
      <c r="AZ91" s="233">
        <v>2</v>
      </c>
      <c r="BA91" s="233">
        <f t="shared" si="19"/>
        <v>0</v>
      </c>
      <c r="BB91" s="233">
        <f t="shared" si="20"/>
        <v>0</v>
      </c>
      <c r="BC91" s="233">
        <f t="shared" si="21"/>
        <v>0</v>
      </c>
      <c r="BD91" s="233">
        <f t="shared" si="22"/>
        <v>0</v>
      </c>
      <c r="BE91" s="233">
        <f t="shared" si="23"/>
        <v>0</v>
      </c>
      <c r="CA91" s="260">
        <v>1</v>
      </c>
      <c r="CB91" s="260">
        <v>5</v>
      </c>
    </row>
    <row r="92" spans="1:57" ht="12.75">
      <c r="A92" s="278"/>
      <c r="B92" s="279" t="s">
        <v>94</v>
      </c>
      <c r="C92" s="280" t="s">
        <v>1851</v>
      </c>
      <c r="D92" s="281"/>
      <c r="E92" s="282"/>
      <c r="F92" s="283"/>
      <c r="G92" s="284">
        <f>SUM(G78:G91)</f>
        <v>0</v>
      </c>
      <c r="H92" s="285"/>
      <c r="I92" s="286">
        <f>SUM(I78:I91)</f>
        <v>0</v>
      </c>
      <c r="J92" s="285"/>
      <c r="K92" s="286">
        <f>SUM(K78:K91)</f>
        <v>0</v>
      </c>
      <c r="O92" s="260">
        <v>4</v>
      </c>
      <c r="BA92" s="287">
        <f>SUM(BA78:BA91)</f>
        <v>0</v>
      </c>
      <c r="BB92" s="287">
        <f>SUM(BB78:BB91)</f>
        <v>0</v>
      </c>
      <c r="BC92" s="287">
        <f>SUM(BC78:BC91)</f>
        <v>0</v>
      </c>
      <c r="BD92" s="287">
        <f>SUM(BD78:BD91)</f>
        <v>0</v>
      </c>
      <c r="BE92" s="287">
        <f>SUM(BE78:BE91)</f>
        <v>0</v>
      </c>
    </row>
    <row r="93" spans="1:15" ht="12.75">
      <c r="A93" s="250" t="s">
        <v>90</v>
      </c>
      <c r="B93" s="251" t="s">
        <v>1875</v>
      </c>
      <c r="C93" s="252" t="s">
        <v>1876</v>
      </c>
      <c r="D93" s="253"/>
      <c r="E93" s="254"/>
      <c r="F93" s="254"/>
      <c r="G93" s="255"/>
      <c r="H93" s="256"/>
      <c r="I93" s="257"/>
      <c r="J93" s="258"/>
      <c r="K93" s="259"/>
      <c r="O93" s="260">
        <v>1</v>
      </c>
    </row>
    <row r="94" spans="1:80" ht="12.75">
      <c r="A94" s="261">
        <v>81</v>
      </c>
      <c r="B94" s="262" t="s">
        <v>1878</v>
      </c>
      <c r="C94" s="263" t="s">
        <v>1556</v>
      </c>
      <c r="D94" s="264" t="s">
        <v>212</v>
      </c>
      <c r="E94" s="265">
        <v>23</v>
      </c>
      <c r="F94" s="265">
        <v>0</v>
      </c>
      <c r="G94" s="266">
        <f aca="true" t="shared" si="24" ref="G94:G114">E94*F94</f>
        <v>0</v>
      </c>
      <c r="H94" s="267">
        <v>0</v>
      </c>
      <c r="I94" s="268">
        <f aca="true" t="shared" si="25" ref="I94:I114">E94*H94</f>
        <v>0</v>
      </c>
      <c r="J94" s="267">
        <v>0</v>
      </c>
      <c r="K94" s="268">
        <f aca="true" t="shared" si="26" ref="K94:K114">E94*J94</f>
        <v>0</v>
      </c>
      <c r="O94" s="260">
        <v>2</v>
      </c>
      <c r="AA94" s="233">
        <v>1</v>
      </c>
      <c r="AB94" s="233">
        <v>7</v>
      </c>
      <c r="AC94" s="233">
        <v>7</v>
      </c>
      <c r="AZ94" s="233">
        <v>2</v>
      </c>
      <c r="BA94" s="233">
        <f aca="true" t="shared" si="27" ref="BA94:BA114">IF(AZ94=1,G94,0)</f>
        <v>0</v>
      </c>
      <c r="BB94" s="233">
        <f aca="true" t="shared" si="28" ref="BB94:BB114">IF(AZ94=2,G94,0)</f>
        <v>0</v>
      </c>
      <c r="BC94" s="233">
        <f aca="true" t="shared" si="29" ref="BC94:BC114">IF(AZ94=3,G94,0)</f>
        <v>0</v>
      </c>
      <c r="BD94" s="233">
        <f aca="true" t="shared" si="30" ref="BD94:BD114">IF(AZ94=4,G94,0)</f>
        <v>0</v>
      </c>
      <c r="BE94" s="233">
        <f aca="true" t="shared" si="31" ref="BE94:BE114">IF(AZ94=5,G94,0)</f>
        <v>0</v>
      </c>
      <c r="CA94" s="260">
        <v>1</v>
      </c>
      <c r="CB94" s="260">
        <v>7</v>
      </c>
    </row>
    <row r="95" spans="1:80" ht="12.75">
      <c r="A95" s="261">
        <v>82</v>
      </c>
      <c r="B95" s="262" t="s">
        <v>1879</v>
      </c>
      <c r="C95" s="263" t="s">
        <v>1558</v>
      </c>
      <c r="D95" s="264" t="s">
        <v>212</v>
      </c>
      <c r="E95" s="265">
        <v>8</v>
      </c>
      <c r="F95" s="265">
        <v>0</v>
      </c>
      <c r="G95" s="266">
        <f t="shared" si="24"/>
        <v>0</v>
      </c>
      <c r="H95" s="267">
        <v>0</v>
      </c>
      <c r="I95" s="268">
        <f t="shared" si="25"/>
        <v>0</v>
      </c>
      <c r="J95" s="267">
        <v>0</v>
      </c>
      <c r="K95" s="268">
        <f t="shared" si="26"/>
        <v>0</v>
      </c>
      <c r="O95" s="260">
        <v>2</v>
      </c>
      <c r="AA95" s="233">
        <v>1</v>
      </c>
      <c r="AB95" s="233">
        <v>7</v>
      </c>
      <c r="AC95" s="233">
        <v>7</v>
      </c>
      <c r="AZ95" s="233">
        <v>2</v>
      </c>
      <c r="BA95" s="233">
        <f t="shared" si="27"/>
        <v>0</v>
      </c>
      <c r="BB95" s="233">
        <f t="shared" si="28"/>
        <v>0</v>
      </c>
      <c r="BC95" s="233">
        <f t="shared" si="29"/>
        <v>0</v>
      </c>
      <c r="BD95" s="233">
        <f t="shared" si="30"/>
        <v>0</v>
      </c>
      <c r="BE95" s="233">
        <f t="shared" si="31"/>
        <v>0</v>
      </c>
      <c r="CA95" s="260">
        <v>1</v>
      </c>
      <c r="CB95" s="260">
        <v>7</v>
      </c>
    </row>
    <row r="96" spans="1:80" ht="12.75">
      <c r="A96" s="261">
        <v>83</v>
      </c>
      <c r="B96" s="262" t="s">
        <v>1880</v>
      </c>
      <c r="C96" s="263" t="s">
        <v>1881</v>
      </c>
      <c r="D96" s="264" t="s">
        <v>212</v>
      </c>
      <c r="E96" s="265">
        <v>6</v>
      </c>
      <c r="F96" s="265">
        <v>0</v>
      </c>
      <c r="G96" s="266">
        <f t="shared" si="24"/>
        <v>0</v>
      </c>
      <c r="H96" s="267">
        <v>0</v>
      </c>
      <c r="I96" s="268">
        <f t="shared" si="25"/>
        <v>0</v>
      </c>
      <c r="J96" s="267">
        <v>0</v>
      </c>
      <c r="K96" s="268">
        <f t="shared" si="26"/>
        <v>0</v>
      </c>
      <c r="O96" s="260">
        <v>2</v>
      </c>
      <c r="AA96" s="233">
        <v>1</v>
      </c>
      <c r="AB96" s="233">
        <v>7</v>
      </c>
      <c r="AC96" s="233">
        <v>7</v>
      </c>
      <c r="AZ96" s="233">
        <v>2</v>
      </c>
      <c r="BA96" s="233">
        <f t="shared" si="27"/>
        <v>0</v>
      </c>
      <c r="BB96" s="233">
        <f t="shared" si="28"/>
        <v>0</v>
      </c>
      <c r="BC96" s="233">
        <f t="shared" si="29"/>
        <v>0</v>
      </c>
      <c r="BD96" s="233">
        <f t="shared" si="30"/>
        <v>0</v>
      </c>
      <c r="BE96" s="233">
        <f t="shared" si="31"/>
        <v>0</v>
      </c>
      <c r="CA96" s="260">
        <v>1</v>
      </c>
      <c r="CB96" s="260">
        <v>7</v>
      </c>
    </row>
    <row r="97" spans="1:80" ht="22.5">
      <c r="A97" s="261">
        <v>84</v>
      </c>
      <c r="B97" s="262" t="s">
        <v>1882</v>
      </c>
      <c r="C97" s="263" t="s">
        <v>1883</v>
      </c>
      <c r="D97" s="264" t="s">
        <v>212</v>
      </c>
      <c r="E97" s="265">
        <v>8</v>
      </c>
      <c r="F97" s="265">
        <v>0</v>
      </c>
      <c r="G97" s="266">
        <f t="shared" si="24"/>
        <v>0</v>
      </c>
      <c r="H97" s="267">
        <v>0</v>
      </c>
      <c r="I97" s="268">
        <f t="shared" si="25"/>
        <v>0</v>
      </c>
      <c r="J97" s="267">
        <v>0</v>
      </c>
      <c r="K97" s="268">
        <f t="shared" si="26"/>
        <v>0</v>
      </c>
      <c r="O97" s="260">
        <v>2</v>
      </c>
      <c r="AA97" s="233">
        <v>1</v>
      </c>
      <c r="AB97" s="233">
        <v>7</v>
      </c>
      <c r="AC97" s="233">
        <v>7</v>
      </c>
      <c r="AZ97" s="233">
        <v>2</v>
      </c>
      <c r="BA97" s="233">
        <f t="shared" si="27"/>
        <v>0</v>
      </c>
      <c r="BB97" s="233">
        <f t="shared" si="28"/>
        <v>0</v>
      </c>
      <c r="BC97" s="233">
        <f t="shared" si="29"/>
        <v>0</v>
      </c>
      <c r="BD97" s="233">
        <f t="shared" si="30"/>
        <v>0</v>
      </c>
      <c r="BE97" s="233">
        <f t="shared" si="31"/>
        <v>0</v>
      </c>
      <c r="CA97" s="260">
        <v>1</v>
      </c>
      <c r="CB97" s="260">
        <v>7</v>
      </c>
    </row>
    <row r="98" spans="1:80" ht="12.75">
      <c r="A98" s="261">
        <v>85</v>
      </c>
      <c r="B98" s="262" t="s">
        <v>1884</v>
      </c>
      <c r="C98" s="263" t="s">
        <v>1885</v>
      </c>
      <c r="D98" s="264" t="s">
        <v>212</v>
      </c>
      <c r="E98" s="265">
        <v>2</v>
      </c>
      <c r="F98" s="265">
        <v>0</v>
      </c>
      <c r="G98" s="266">
        <f t="shared" si="24"/>
        <v>0</v>
      </c>
      <c r="H98" s="267">
        <v>0</v>
      </c>
      <c r="I98" s="268">
        <f t="shared" si="25"/>
        <v>0</v>
      </c>
      <c r="J98" s="267">
        <v>0</v>
      </c>
      <c r="K98" s="268">
        <f t="shared" si="26"/>
        <v>0</v>
      </c>
      <c r="O98" s="260">
        <v>2</v>
      </c>
      <c r="AA98" s="233">
        <v>1</v>
      </c>
      <c r="AB98" s="233">
        <v>7</v>
      </c>
      <c r="AC98" s="233">
        <v>7</v>
      </c>
      <c r="AZ98" s="233">
        <v>2</v>
      </c>
      <c r="BA98" s="233">
        <f t="shared" si="27"/>
        <v>0</v>
      </c>
      <c r="BB98" s="233">
        <f t="shared" si="28"/>
        <v>0</v>
      </c>
      <c r="BC98" s="233">
        <f t="shared" si="29"/>
        <v>0</v>
      </c>
      <c r="BD98" s="233">
        <f t="shared" si="30"/>
        <v>0</v>
      </c>
      <c r="BE98" s="233">
        <f t="shared" si="31"/>
        <v>0</v>
      </c>
      <c r="CA98" s="260">
        <v>1</v>
      </c>
      <c r="CB98" s="260">
        <v>7</v>
      </c>
    </row>
    <row r="99" spans="1:80" ht="12.75">
      <c r="A99" s="261">
        <v>86</v>
      </c>
      <c r="B99" s="262" t="s">
        <v>1886</v>
      </c>
      <c r="C99" s="263" t="s">
        <v>1887</v>
      </c>
      <c r="D99" s="264" t="s">
        <v>212</v>
      </c>
      <c r="E99" s="265">
        <v>2</v>
      </c>
      <c r="F99" s="265">
        <v>0</v>
      </c>
      <c r="G99" s="266">
        <f t="shared" si="24"/>
        <v>0</v>
      </c>
      <c r="H99" s="267">
        <v>0</v>
      </c>
      <c r="I99" s="268">
        <f t="shared" si="25"/>
        <v>0</v>
      </c>
      <c r="J99" s="267">
        <v>0</v>
      </c>
      <c r="K99" s="268">
        <f t="shared" si="26"/>
        <v>0</v>
      </c>
      <c r="O99" s="260">
        <v>2</v>
      </c>
      <c r="AA99" s="233">
        <v>1</v>
      </c>
      <c r="AB99" s="233">
        <v>7</v>
      </c>
      <c r="AC99" s="233">
        <v>7</v>
      </c>
      <c r="AZ99" s="233">
        <v>2</v>
      </c>
      <c r="BA99" s="233">
        <f t="shared" si="27"/>
        <v>0</v>
      </c>
      <c r="BB99" s="233">
        <f t="shared" si="28"/>
        <v>0</v>
      </c>
      <c r="BC99" s="233">
        <f t="shared" si="29"/>
        <v>0</v>
      </c>
      <c r="BD99" s="233">
        <f t="shared" si="30"/>
        <v>0</v>
      </c>
      <c r="BE99" s="233">
        <f t="shared" si="31"/>
        <v>0</v>
      </c>
      <c r="CA99" s="260">
        <v>1</v>
      </c>
      <c r="CB99" s="260">
        <v>7</v>
      </c>
    </row>
    <row r="100" spans="1:80" ht="22.5">
      <c r="A100" s="261">
        <v>87</v>
      </c>
      <c r="B100" s="262" t="s">
        <v>1888</v>
      </c>
      <c r="C100" s="263" t="s">
        <v>1889</v>
      </c>
      <c r="D100" s="264" t="s">
        <v>212</v>
      </c>
      <c r="E100" s="265">
        <v>2</v>
      </c>
      <c r="F100" s="265">
        <v>0</v>
      </c>
      <c r="G100" s="266">
        <f t="shared" si="24"/>
        <v>0</v>
      </c>
      <c r="H100" s="267">
        <v>0</v>
      </c>
      <c r="I100" s="268">
        <f t="shared" si="25"/>
        <v>0</v>
      </c>
      <c r="J100" s="267">
        <v>0</v>
      </c>
      <c r="K100" s="268">
        <f t="shared" si="26"/>
        <v>0</v>
      </c>
      <c r="O100" s="260">
        <v>2</v>
      </c>
      <c r="AA100" s="233">
        <v>1</v>
      </c>
      <c r="AB100" s="233">
        <v>7</v>
      </c>
      <c r="AC100" s="233">
        <v>7</v>
      </c>
      <c r="AZ100" s="233">
        <v>2</v>
      </c>
      <c r="BA100" s="233">
        <f t="shared" si="27"/>
        <v>0</v>
      </c>
      <c r="BB100" s="233">
        <f t="shared" si="28"/>
        <v>0</v>
      </c>
      <c r="BC100" s="233">
        <f t="shared" si="29"/>
        <v>0</v>
      </c>
      <c r="BD100" s="233">
        <f t="shared" si="30"/>
        <v>0</v>
      </c>
      <c r="BE100" s="233">
        <f t="shared" si="31"/>
        <v>0</v>
      </c>
      <c r="CA100" s="260">
        <v>1</v>
      </c>
      <c r="CB100" s="260">
        <v>7</v>
      </c>
    </row>
    <row r="101" spans="1:80" ht="12.75">
      <c r="A101" s="261">
        <v>88</v>
      </c>
      <c r="B101" s="262" t="s">
        <v>1890</v>
      </c>
      <c r="C101" s="263" t="s">
        <v>1891</v>
      </c>
      <c r="D101" s="264" t="s">
        <v>212</v>
      </c>
      <c r="E101" s="265">
        <v>1</v>
      </c>
      <c r="F101" s="265">
        <v>0</v>
      </c>
      <c r="G101" s="266">
        <f t="shared" si="24"/>
        <v>0</v>
      </c>
      <c r="H101" s="267">
        <v>0</v>
      </c>
      <c r="I101" s="268">
        <f t="shared" si="25"/>
        <v>0</v>
      </c>
      <c r="J101" s="267">
        <v>0</v>
      </c>
      <c r="K101" s="268">
        <f t="shared" si="26"/>
        <v>0</v>
      </c>
      <c r="O101" s="260">
        <v>2</v>
      </c>
      <c r="AA101" s="233">
        <v>1</v>
      </c>
      <c r="AB101" s="233">
        <v>7</v>
      </c>
      <c r="AC101" s="233">
        <v>7</v>
      </c>
      <c r="AZ101" s="233">
        <v>2</v>
      </c>
      <c r="BA101" s="233">
        <f t="shared" si="27"/>
        <v>0</v>
      </c>
      <c r="BB101" s="233">
        <f t="shared" si="28"/>
        <v>0</v>
      </c>
      <c r="BC101" s="233">
        <f t="shared" si="29"/>
        <v>0</v>
      </c>
      <c r="BD101" s="233">
        <f t="shared" si="30"/>
        <v>0</v>
      </c>
      <c r="BE101" s="233">
        <f t="shared" si="31"/>
        <v>0</v>
      </c>
      <c r="CA101" s="260">
        <v>1</v>
      </c>
      <c r="CB101" s="260">
        <v>7</v>
      </c>
    </row>
    <row r="102" spans="1:80" ht="12.75">
      <c r="A102" s="261">
        <v>89</v>
      </c>
      <c r="B102" s="262" t="s">
        <v>1892</v>
      </c>
      <c r="C102" s="263" t="s">
        <v>1893</v>
      </c>
      <c r="D102" s="264" t="s">
        <v>212</v>
      </c>
      <c r="E102" s="265">
        <v>7</v>
      </c>
      <c r="F102" s="265">
        <v>0</v>
      </c>
      <c r="G102" s="266">
        <f t="shared" si="24"/>
        <v>0</v>
      </c>
      <c r="H102" s="267">
        <v>0</v>
      </c>
      <c r="I102" s="268">
        <f t="shared" si="25"/>
        <v>0</v>
      </c>
      <c r="J102" s="267">
        <v>0</v>
      </c>
      <c r="K102" s="268">
        <f t="shared" si="26"/>
        <v>0</v>
      </c>
      <c r="O102" s="260">
        <v>2</v>
      </c>
      <c r="AA102" s="233">
        <v>1</v>
      </c>
      <c r="AB102" s="233">
        <v>7</v>
      </c>
      <c r="AC102" s="233">
        <v>7</v>
      </c>
      <c r="AZ102" s="233">
        <v>2</v>
      </c>
      <c r="BA102" s="233">
        <f t="shared" si="27"/>
        <v>0</v>
      </c>
      <c r="BB102" s="233">
        <f t="shared" si="28"/>
        <v>0</v>
      </c>
      <c r="BC102" s="233">
        <f t="shared" si="29"/>
        <v>0</v>
      </c>
      <c r="BD102" s="233">
        <f t="shared" si="30"/>
        <v>0</v>
      </c>
      <c r="BE102" s="233">
        <f t="shared" si="31"/>
        <v>0</v>
      </c>
      <c r="CA102" s="260">
        <v>1</v>
      </c>
      <c r="CB102" s="260">
        <v>7</v>
      </c>
    </row>
    <row r="103" spans="1:80" ht="12.75">
      <c r="A103" s="261">
        <v>90</v>
      </c>
      <c r="B103" s="262" t="s">
        <v>1894</v>
      </c>
      <c r="C103" s="263" t="s">
        <v>1895</v>
      </c>
      <c r="D103" s="264" t="s">
        <v>212</v>
      </c>
      <c r="E103" s="265">
        <v>1</v>
      </c>
      <c r="F103" s="265">
        <v>0</v>
      </c>
      <c r="G103" s="266">
        <f t="shared" si="24"/>
        <v>0</v>
      </c>
      <c r="H103" s="267">
        <v>0</v>
      </c>
      <c r="I103" s="268">
        <f t="shared" si="25"/>
        <v>0</v>
      </c>
      <c r="J103" s="267">
        <v>0</v>
      </c>
      <c r="K103" s="268">
        <f t="shared" si="26"/>
        <v>0</v>
      </c>
      <c r="O103" s="260">
        <v>2</v>
      </c>
      <c r="AA103" s="233">
        <v>1</v>
      </c>
      <c r="AB103" s="233">
        <v>7</v>
      </c>
      <c r="AC103" s="233">
        <v>7</v>
      </c>
      <c r="AZ103" s="233">
        <v>2</v>
      </c>
      <c r="BA103" s="233">
        <f t="shared" si="27"/>
        <v>0</v>
      </c>
      <c r="BB103" s="233">
        <f t="shared" si="28"/>
        <v>0</v>
      </c>
      <c r="BC103" s="233">
        <f t="shared" si="29"/>
        <v>0</v>
      </c>
      <c r="BD103" s="233">
        <f t="shared" si="30"/>
        <v>0</v>
      </c>
      <c r="BE103" s="233">
        <f t="shared" si="31"/>
        <v>0</v>
      </c>
      <c r="CA103" s="260">
        <v>1</v>
      </c>
      <c r="CB103" s="260">
        <v>7</v>
      </c>
    </row>
    <row r="104" spans="1:80" ht="12.75">
      <c r="A104" s="261">
        <v>91</v>
      </c>
      <c r="B104" s="262" t="s">
        <v>1896</v>
      </c>
      <c r="C104" s="263" t="s">
        <v>1897</v>
      </c>
      <c r="D104" s="264" t="s">
        <v>93</v>
      </c>
      <c r="E104" s="265">
        <v>1</v>
      </c>
      <c r="F104" s="265">
        <v>0</v>
      </c>
      <c r="G104" s="266">
        <f t="shared" si="24"/>
        <v>0</v>
      </c>
      <c r="H104" s="267">
        <v>0</v>
      </c>
      <c r="I104" s="268">
        <f t="shared" si="25"/>
        <v>0</v>
      </c>
      <c r="J104" s="267"/>
      <c r="K104" s="268">
        <f t="shared" si="26"/>
        <v>0</v>
      </c>
      <c r="O104" s="260">
        <v>2</v>
      </c>
      <c r="AA104" s="233">
        <v>12</v>
      </c>
      <c r="AB104" s="233">
        <v>0</v>
      </c>
      <c r="AC104" s="233">
        <v>91</v>
      </c>
      <c r="AZ104" s="233">
        <v>2</v>
      </c>
      <c r="BA104" s="233">
        <f t="shared" si="27"/>
        <v>0</v>
      </c>
      <c r="BB104" s="233">
        <f t="shared" si="28"/>
        <v>0</v>
      </c>
      <c r="BC104" s="233">
        <f t="shared" si="29"/>
        <v>0</v>
      </c>
      <c r="BD104" s="233">
        <f t="shared" si="30"/>
        <v>0</v>
      </c>
      <c r="BE104" s="233">
        <f t="shared" si="31"/>
        <v>0</v>
      </c>
      <c r="CA104" s="260">
        <v>12</v>
      </c>
      <c r="CB104" s="260">
        <v>0</v>
      </c>
    </row>
    <row r="105" spans="1:80" ht="12.75">
      <c r="A105" s="261">
        <v>92</v>
      </c>
      <c r="B105" s="262" t="s">
        <v>1898</v>
      </c>
      <c r="C105" s="263" t="s">
        <v>1899</v>
      </c>
      <c r="D105" s="264" t="s">
        <v>93</v>
      </c>
      <c r="E105" s="265">
        <v>7</v>
      </c>
      <c r="F105" s="265">
        <v>0</v>
      </c>
      <c r="G105" s="266">
        <f t="shared" si="24"/>
        <v>0</v>
      </c>
      <c r="H105" s="267">
        <v>0</v>
      </c>
      <c r="I105" s="268">
        <f t="shared" si="25"/>
        <v>0</v>
      </c>
      <c r="J105" s="267"/>
      <c r="K105" s="268">
        <f t="shared" si="26"/>
        <v>0</v>
      </c>
      <c r="O105" s="260">
        <v>2</v>
      </c>
      <c r="AA105" s="233">
        <v>12</v>
      </c>
      <c r="AB105" s="233">
        <v>0</v>
      </c>
      <c r="AC105" s="233">
        <v>92</v>
      </c>
      <c r="AZ105" s="233">
        <v>2</v>
      </c>
      <c r="BA105" s="233">
        <f t="shared" si="27"/>
        <v>0</v>
      </c>
      <c r="BB105" s="233">
        <f t="shared" si="28"/>
        <v>0</v>
      </c>
      <c r="BC105" s="233">
        <f t="shared" si="29"/>
        <v>0</v>
      </c>
      <c r="BD105" s="233">
        <f t="shared" si="30"/>
        <v>0</v>
      </c>
      <c r="BE105" s="233">
        <f t="shared" si="31"/>
        <v>0</v>
      </c>
      <c r="CA105" s="260">
        <v>12</v>
      </c>
      <c r="CB105" s="260">
        <v>0</v>
      </c>
    </row>
    <row r="106" spans="1:80" ht="12.75">
      <c r="A106" s="261">
        <v>93</v>
      </c>
      <c r="B106" s="262" t="s">
        <v>1900</v>
      </c>
      <c r="C106" s="263" t="s">
        <v>1901</v>
      </c>
      <c r="D106" s="264" t="s">
        <v>93</v>
      </c>
      <c r="E106" s="265">
        <v>1</v>
      </c>
      <c r="F106" s="265">
        <v>0</v>
      </c>
      <c r="G106" s="266">
        <f t="shared" si="24"/>
        <v>0</v>
      </c>
      <c r="H106" s="267">
        <v>0</v>
      </c>
      <c r="I106" s="268">
        <f t="shared" si="25"/>
        <v>0</v>
      </c>
      <c r="J106" s="267"/>
      <c r="K106" s="268">
        <f t="shared" si="26"/>
        <v>0</v>
      </c>
      <c r="O106" s="260">
        <v>2</v>
      </c>
      <c r="AA106" s="233">
        <v>12</v>
      </c>
      <c r="AB106" s="233">
        <v>0</v>
      </c>
      <c r="AC106" s="233">
        <v>93</v>
      </c>
      <c r="AZ106" s="233">
        <v>2</v>
      </c>
      <c r="BA106" s="233">
        <f t="shared" si="27"/>
        <v>0</v>
      </c>
      <c r="BB106" s="233">
        <f t="shared" si="28"/>
        <v>0</v>
      </c>
      <c r="BC106" s="233">
        <f t="shared" si="29"/>
        <v>0</v>
      </c>
      <c r="BD106" s="233">
        <f t="shared" si="30"/>
        <v>0</v>
      </c>
      <c r="BE106" s="233">
        <f t="shared" si="31"/>
        <v>0</v>
      </c>
      <c r="CA106" s="260">
        <v>12</v>
      </c>
      <c r="CB106" s="260">
        <v>0</v>
      </c>
    </row>
    <row r="107" spans="1:80" ht="12.75">
      <c r="A107" s="261">
        <v>94</v>
      </c>
      <c r="B107" s="262" t="s">
        <v>1902</v>
      </c>
      <c r="C107" s="263" t="s">
        <v>1903</v>
      </c>
      <c r="D107" s="264" t="s">
        <v>212</v>
      </c>
      <c r="E107" s="265">
        <v>8</v>
      </c>
      <c r="F107" s="265">
        <v>0</v>
      </c>
      <c r="G107" s="266">
        <f t="shared" si="24"/>
        <v>0</v>
      </c>
      <c r="H107" s="267">
        <v>0</v>
      </c>
      <c r="I107" s="268">
        <f t="shared" si="25"/>
        <v>0</v>
      </c>
      <c r="J107" s="267">
        <v>0</v>
      </c>
      <c r="K107" s="268">
        <f t="shared" si="26"/>
        <v>0</v>
      </c>
      <c r="O107" s="260">
        <v>2</v>
      </c>
      <c r="AA107" s="233">
        <v>1</v>
      </c>
      <c r="AB107" s="233">
        <v>7</v>
      </c>
      <c r="AC107" s="233">
        <v>7</v>
      </c>
      <c r="AZ107" s="233">
        <v>2</v>
      </c>
      <c r="BA107" s="233">
        <f t="shared" si="27"/>
        <v>0</v>
      </c>
      <c r="BB107" s="233">
        <f t="shared" si="28"/>
        <v>0</v>
      </c>
      <c r="BC107" s="233">
        <f t="shared" si="29"/>
        <v>0</v>
      </c>
      <c r="BD107" s="233">
        <f t="shared" si="30"/>
        <v>0</v>
      </c>
      <c r="BE107" s="233">
        <f t="shared" si="31"/>
        <v>0</v>
      </c>
      <c r="CA107" s="260">
        <v>1</v>
      </c>
      <c r="CB107" s="260">
        <v>7</v>
      </c>
    </row>
    <row r="108" spans="1:80" ht="22.5">
      <c r="A108" s="261">
        <v>95</v>
      </c>
      <c r="B108" s="262" t="s">
        <v>1904</v>
      </c>
      <c r="C108" s="263" t="s">
        <v>1905</v>
      </c>
      <c r="D108" s="264" t="s">
        <v>93</v>
      </c>
      <c r="E108" s="265">
        <v>8</v>
      </c>
      <c r="F108" s="265">
        <v>0</v>
      </c>
      <c r="G108" s="266">
        <f t="shared" si="24"/>
        <v>0</v>
      </c>
      <c r="H108" s="267">
        <v>0</v>
      </c>
      <c r="I108" s="268">
        <f t="shared" si="25"/>
        <v>0</v>
      </c>
      <c r="J108" s="267"/>
      <c r="K108" s="268">
        <f t="shared" si="26"/>
        <v>0</v>
      </c>
      <c r="O108" s="260">
        <v>2</v>
      </c>
      <c r="AA108" s="233">
        <v>12</v>
      </c>
      <c r="AB108" s="233">
        <v>0</v>
      </c>
      <c r="AC108" s="233">
        <v>95</v>
      </c>
      <c r="AZ108" s="233">
        <v>2</v>
      </c>
      <c r="BA108" s="233">
        <f t="shared" si="27"/>
        <v>0</v>
      </c>
      <c r="BB108" s="233">
        <f t="shared" si="28"/>
        <v>0</v>
      </c>
      <c r="BC108" s="233">
        <f t="shared" si="29"/>
        <v>0</v>
      </c>
      <c r="BD108" s="233">
        <f t="shared" si="30"/>
        <v>0</v>
      </c>
      <c r="BE108" s="233">
        <f t="shared" si="31"/>
        <v>0</v>
      </c>
      <c r="CA108" s="260">
        <v>12</v>
      </c>
      <c r="CB108" s="260">
        <v>0</v>
      </c>
    </row>
    <row r="109" spans="1:80" ht="12.75">
      <c r="A109" s="261">
        <v>96</v>
      </c>
      <c r="B109" s="262" t="s">
        <v>1906</v>
      </c>
      <c r="C109" s="263" t="s">
        <v>1907</v>
      </c>
      <c r="D109" s="264" t="s">
        <v>212</v>
      </c>
      <c r="E109" s="265">
        <v>38</v>
      </c>
      <c r="F109" s="265">
        <v>0</v>
      </c>
      <c r="G109" s="266">
        <f t="shared" si="24"/>
        <v>0</v>
      </c>
      <c r="H109" s="267">
        <v>0</v>
      </c>
      <c r="I109" s="268">
        <f t="shared" si="25"/>
        <v>0</v>
      </c>
      <c r="J109" s="267">
        <v>0</v>
      </c>
      <c r="K109" s="268">
        <f t="shared" si="26"/>
        <v>0</v>
      </c>
      <c r="O109" s="260">
        <v>2</v>
      </c>
      <c r="AA109" s="233">
        <v>1</v>
      </c>
      <c r="AB109" s="233">
        <v>7</v>
      </c>
      <c r="AC109" s="233">
        <v>7</v>
      </c>
      <c r="AZ109" s="233">
        <v>2</v>
      </c>
      <c r="BA109" s="233">
        <f t="shared" si="27"/>
        <v>0</v>
      </c>
      <c r="BB109" s="233">
        <f t="shared" si="28"/>
        <v>0</v>
      </c>
      <c r="BC109" s="233">
        <f t="shared" si="29"/>
        <v>0</v>
      </c>
      <c r="BD109" s="233">
        <f t="shared" si="30"/>
        <v>0</v>
      </c>
      <c r="BE109" s="233">
        <f t="shared" si="31"/>
        <v>0</v>
      </c>
      <c r="CA109" s="260">
        <v>1</v>
      </c>
      <c r="CB109" s="260">
        <v>7</v>
      </c>
    </row>
    <row r="110" spans="1:80" ht="22.5">
      <c r="A110" s="261">
        <v>97</v>
      </c>
      <c r="B110" s="262" t="s">
        <v>1908</v>
      </c>
      <c r="C110" s="263" t="s">
        <v>1909</v>
      </c>
      <c r="D110" s="264" t="s">
        <v>93</v>
      </c>
      <c r="E110" s="265">
        <v>8</v>
      </c>
      <c r="F110" s="265">
        <v>0</v>
      </c>
      <c r="G110" s="266">
        <f t="shared" si="24"/>
        <v>0</v>
      </c>
      <c r="H110" s="267">
        <v>0</v>
      </c>
      <c r="I110" s="268">
        <f t="shared" si="25"/>
        <v>0</v>
      </c>
      <c r="J110" s="267"/>
      <c r="K110" s="268">
        <f t="shared" si="26"/>
        <v>0</v>
      </c>
      <c r="O110" s="260">
        <v>2</v>
      </c>
      <c r="AA110" s="233">
        <v>12</v>
      </c>
      <c r="AB110" s="233">
        <v>0</v>
      </c>
      <c r="AC110" s="233">
        <v>97</v>
      </c>
      <c r="AZ110" s="233">
        <v>2</v>
      </c>
      <c r="BA110" s="233">
        <f t="shared" si="27"/>
        <v>0</v>
      </c>
      <c r="BB110" s="233">
        <f t="shared" si="28"/>
        <v>0</v>
      </c>
      <c r="BC110" s="233">
        <f t="shared" si="29"/>
        <v>0</v>
      </c>
      <c r="BD110" s="233">
        <f t="shared" si="30"/>
        <v>0</v>
      </c>
      <c r="BE110" s="233">
        <f t="shared" si="31"/>
        <v>0</v>
      </c>
      <c r="CA110" s="260">
        <v>12</v>
      </c>
      <c r="CB110" s="260">
        <v>0</v>
      </c>
    </row>
    <row r="111" spans="1:80" ht="22.5">
      <c r="A111" s="261">
        <v>98</v>
      </c>
      <c r="B111" s="262" t="s">
        <v>1910</v>
      </c>
      <c r="C111" s="263" t="s">
        <v>1911</v>
      </c>
      <c r="D111" s="264" t="s">
        <v>93</v>
      </c>
      <c r="E111" s="265">
        <v>30</v>
      </c>
      <c r="F111" s="265">
        <v>0</v>
      </c>
      <c r="G111" s="266">
        <f t="shared" si="24"/>
        <v>0</v>
      </c>
      <c r="H111" s="267">
        <v>0</v>
      </c>
      <c r="I111" s="268">
        <f t="shared" si="25"/>
        <v>0</v>
      </c>
      <c r="J111" s="267"/>
      <c r="K111" s="268">
        <f t="shared" si="26"/>
        <v>0</v>
      </c>
      <c r="O111" s="260">
        <v>2</v>
      </c>
      <c r="AA111" s="233">
        <v>12</v>
      </c>
      <c r="AB111" s="233">
        <v>0</v>
      </c>
      <c r="AC111" s="233">
        <v>98</v>
      </c>
      <c r="AZ111" s="233">
        <v>2</v>
      </c>
      <c r="BA111" s="233">
        <f t="shared" si="27"/>
        <v>0</v>
      </c>
      <c r="BB111" s="233">
        <f t="shared" si="28"/>
        <v>0</v>
      </c>
      <c r="BC111" s="233">
        <f t="shared" si="29"/>
        <v>0</v>
      </c>
      <c r="BD111" s="233">
        <f t="shared" si="30"/>
        <v>0</v>
      </c>
      <c r="BE111" s="233">
        <f t="shared" si="31"/>
        <v>0</v>
      </c>
      <c r="CA111" s="260">
        <v>12</v>
      </c>
      <c r="CB111" s="260">
        <v>0</v>
      </c>
    </row>
    <row r="112" spans="1:80" ht="12.75">
      <c r="A112" s="261">
        <v>99</v>
      </c>
      <c r="B112" s="262" t="s">
        <v>1912</v>
      </c>
      <c r="C112" s="263" t="s">
        <v>1913</v>
      </c>
      <c r="D112" s="264" t="s">
        <v>93</v>
      </c>
      <c r="E112" s="265">
        <v>76</v>
      </c>
      <c r="F112" s="265">
        <v>0</v>
      </c>
      <c r="G112" s="266">
        <f t="shared" si="24"/>
        <v>0</v>
      </c>
      <c r="H112" s="267">
        <v>0</v>
      </c>
      <c r="I112" s="268">
        <f t="shared" si="25"/>
        <v>0</v>
      </c>
      <c r="J112" s="267"/>
      <c r="K112" s="268">
        <f t="shared" si="26"/>
        <v>0</v>
      </c>
      <c r="O112" s="260">
        <v>2</v>
      </c>
      <c r="AA112" s="233">
        <v>12</v>
      </c>
      <c r="AB112" s="233">
        <v>0</v>
      </c>
      <c r="AC112" s="233">
        <v>99</v>
      </c>
      <c r="AZ112" s="233">
        <v>2</v>
      </c>
      <c r="BA112" s="233">
        <f t="shared" si="27"/>
        <v>0</v>
      </c>
      <c r="BB112" s="233">
        <f t="shared" si="28"/>
        <v>0</v>
      </c>
      <c r="BC112" s="233">
        <f t="shared" si="29"/>
        <v>0</v>
      </c>
      <c r="BD112" s="233">
        <f t="shared" si="30"/>
        <v>0</v>
      </c>
      <c r="BE112" s="233">
        <f t="shared" si="31"/>
        <v>0</v>
      </c>
      <c r="CA112" s="260">
        <v>12</v>
      </c>
      <c r="CB112" s="260">
        <v>0</v>
      </c>
    </row>
    <row r="113" spans="1:80" ht="12.75">
      <c r="A113" s="261">
        <v>100</v>
      </c>
      <c r="B113" s="262" t="s">
        <v>1914</v>
      </c>
      <c r="C113" s="263" t="s">
        <v>1915</v>
      </c>
      <c r="D113" s="264" t="s">
        <v>93</v>
      </c>
      <c r="E113" s="265">
        <v>38</v>
      </c>
      <c r="F113" s="265">
        <v>0</v>
      </c>
      <c r="G113" s="266">
        <f t="shared" si="24"/>
        <v>0</v>
      </c>
      <c r="H113" s="267">
        <v>0</v>
      </c>
      <c r="I113" s="268">
        <f t="shared" si="25"/>
        <v>0</v>
      </c>
      <c r="J113" s="267"/>
      <c r="K113" s="268">
        <f t="shared" si="26"/>
        <v>0</v>
      </c>
      <c r="O113" s="260">
        <v>2</v>
      </c>
      <c r="AA113" s="233">
        <v>12</v>
      </c>
      <c r="AB113" s="233">
        <v>0</v>
      </c>
      <c r="AC113" s="233">
        <v>100</v>
      </c>
      <c r="AZ113" s="233">
        <v>2</v>
      </c>
      <c r="BA113" s="233">
        <f t="shared" si="27"/>
        <v>0</v>
      </c>
      <c r="BB113" s="233">
        <f t="shared" si="28"/>
        <v>0</v>
      </c>
      <c r="BC113" s="233">
        <f t="shared" si="29"/>
        <v>0</v>
      </c>
      <c r="BD113" s="233">
        <f t="shared" si="30"/>
        <v>0</v>
      </c>
      <c r="BE113" s="233">
        <f t="shared" si="31"/>
        <v>0</v>
      </c>
      <c r="CA113" s="260">
        <v>12</v>
      </c>
      <c r="CB113" s="260">
        <v>0</v>
      </c>
    </row>
    <row r="114" spans="1:80" ht="22.5">
      <c r="A114" s="261">
        <v>101</v>
      </c>
      <c r="B114" s="262" t="s">
        <v>1916</v>
      </c>
      <c r="C114" s="263" t="s">
        <v>1917</v>
      </c>
      <c r="D114" s="264" t="s">
        <v>145</v>
      </c>
      <c r="E114" s="265">
        <v>0.024</v>
      </c>
      <c r="F114" s="265">
        <v>0</v>
      </c>
      <c r="G114" s="266">
        <f t="shared" si="24"/>
        <v>0</v>
      </c>
      <c r="H114" s="267">
        <v>0</v>
      </c>
      <c r="I114" s="268">
        <f t="shared" si="25"/>
        <v>0</v>
      </c>
      <c r="J114" s="267">
        <v>0</v>
      </c>
      <c r="K114" s="268">
        <f t="shared" si="26"/>
        <v>0</v>
      </c>
      <c r="O114" s="260">
        <v>2</v>
      </c>
      <c r="AA114" s="233">
        <v>1</v>
      </c>
      <c r="AB114" s="233">
        <v>5</v>
      </c>
      <c r="AC114" s="233">
        <v>5</v>
      </c>
      <c r="AZ114" s="233">
        <v>2</v>
      </c>
      <c r="BA114" s="233">
        <f t="shared" si="27"/>
        <v>0</v>
      </c>
      <c r="BB114" s="233">
        <f t="shared" si="28"/>
        <v>0</v>
      </c>
      <c r="BC114" s="233">
        <f t="shared" si="29"/>
        <v>0</v>
      </c>
      <c r="BD114" s="233">
        <f t="shared" si="30"/>
        <v>0</v>
      </c>
      <c r="BE114" s="233">
        <f t="shared" si="31"/>
        <v>0</v>
      </c>
      <c r="CA114" s="260">
        <v>1</v>
      </c>
      <c r="CB114" s="260">
        <v>5</v>
      </c>
    </row>
    <row r="115" spans="1:57" ht="12.75">
      <c r="A115" s="278"/>
      <c r="B115" s="279" t="s">
        <v>94</v>
      </c>
      <c r="C115" s="280" t="s">
        <v>1877</v>
      </c>
      <c r="D115" s="281"/>
      <c r="E115" s="282"/>
      <c r="F115" s="283"/>
      <c r="G115" s="284">
        <f>SUM(G93:G114)</f>
        <v>0</v>
      </c>
      <c r="H115" s="285"/>
      <c r="I115" s="286">
        <f>SUM(I93:I114)</f>
        <v>0</v>
      </c>
      <c r="J115" s="285"/>
      <c r="K115" s="286">
        <f>SUM(K93:K114)</f>
        <v>0</v>
      </c>
      <c r="O115" s="260">
        <v>4</v>
      </c>
      <c r="BA115" s="287">
        <f>SUM(BA93:BA114)</f>
        <v>0</v>
      </c>
      <c r="BB115" s="287">
        <f>SUM(BB93:BB114)</f>
        <v>0</v>
      </c>
      <c r="BC115" s="287">
        <f>SUM(BC93:BC114)</f>
        <v>0</v>
      </c>
      <c r="BD115" s="287">
        <f>SUM(BD93:BD114)</f>
        <v>0</v>
      </c>
      <c r="BE115" s="287">
        <f>SUM(BE93:BE114)</f>
        <v>0</v>
      </c>
    </row>
    <row r="116" spans="1:15" ht="12.75">
      <c r="A116" s="250" t="s">
        <v>90</v>
      </c>
      <c r="B116" s="251" t="s">
        <v>1918</v>
      </c>
      <c r="C116" s="252" t="s">
        <v>1919</v>
      </c>
      <c r="D116" s="253"/>
      <c r="E116" s="254"/>
      <c r="F116" s="254"/>
      <c r="G116" s="255"/>
      <c r="H116" s="256"/>
      <c r="I116" s="257"/>
      <c r="J116" s="258"/>
      <c r="K116" s="259"/>
      <c r="O116" s="260">
        <v>1</v>
      </c>
    </row>
    <row r="117" spans="1:80" ht="12.75">
      <c r="A117" s="261">
        <v>102</v>
      </c>
      <c r="B117" s="262" t="s">
        <v>1921</v>
      </c>
      <c r="C117" s="263" t="s">
        <v>1922</v>
      </c>
      <c r="D117" s="264" t="s">
        <v>212</v>
      </c>
      <c r="E117" s="265">
        <v>30</v>
      </c>
      <c r="F117" s="265">
        <v>0</v>
      </c>
      <c r="G117" s="266">
        <f>E117*F117</f>
        <v>0</v>
      </c>
      <c r="H117" s="267">
        <v>0</v>
      </c>
      <c r="I117" s="268">
        <f>E117*H117</f>
        <v>0</v>
      </c>
      <c r="J117" s="267">
        <v>0</v>
      </c>
      <c r="K117" s="268">
        <f>E117*J117</f>
        <v>0</v>
      </c>
      <c r="O117" s="260">
        <v>2</v>
      </c>
      <c r="AA117" s="233">
        <v>1</v>
      </c>
      <c r="AB117" s="233">
        <v>7</v>
      </c>
      <c r="AC117" s="233">
        <v>7</v>
      </c>
      <c r="AZ117" s="233">
        <v>2</v>
      </c>
      <c r="BA117" s="233">
        <f>IF(AZ117=1,G117,0)</f>
        <v>0</v>
      </c>
      <c r="BB117" s="233">
        <f>IF(AZ117=2,G117,0)</f>
        <v>0</v>
      </c>
      <c r="BC117" s="233">
        <f>IF(AZ117=3,G117,0)</f>
        <v>0</v>
      </c>
      <c r="BD117" s="233">
        <f>IF(AZ117=4,G117,0)</f>
        <v>0</v>
      </c>
      <c r="BE117" s="233">
        <f>IF(AZ117=5,G117,0)</f>
        <v>0</v>
      </c>
      <c r="CA117" s="260">
        <v>1</v>
      </c>
      <c r="CB117" s="260">
        <v>7</v>
      </c>
    </row>
    <row r="118" spans="1:80" ht="12.75">
      <c r="A118" s="261">
        <v>103</v>
      </c>
      <c r="B118" s="262" t="s">
        <v>1923</v>
      </c>
      <c r="C118" s="263" t="s">
        <v>1924</v>
      </c>
      <c r="D118" s="264" t="s">
        <v>93</v>
      </c>
      <c r="E118" s="265">
        <v>30</v>
      </c>
      <c r="F118" s="265">
        <v>0</v>
      </c>
      <c r="G118" s="266">
        <f>E118*F118</f>
        <v>0</v>
      </c>
      <c r="H118" s="267">
        <v>0</v>
      </c>
      <c r="I118" s="268">
        <f>E118*H118</f>
        <v>0</v>
      </c>
      <c r="J118" s="267"/>
      <c r="K118" s="268">
        <f>E118*J118</f>
        <v>0</v>
      </c>
      <c r="O118" s="260">
        <v>2</v>
      </c>
      <c r="AA118" s="233">
        <v>12</v>
      </c>
      <c r="AB118" s="233">
        <v>0</v>
      </c>
      <c r="AC118" s="233">
        <v>103</v>
      </c>
      <c r="AZ118" s="233">
        <v>2</v>
      </c>
      <c r="BA118" s="233">
        <f>IF(AZ118=1,G118,0)</f>
        <v>0</v>
      </c>
      <c r="BB118" s="233">
        <f>IF(AZ118=2,G118,0)</f>
        <v>0</v>
      </c>
      <c r="BC118" s="233">
        <f>IF(AZ118=3,G118,0)</f>
        <v>0</v>
      </c>
      <c r="BD118" s="233">
        <f>IF(AZ118=4,G118,0)</f>
        <v>0</v>
      </c>
      <c r="BE118" s="233">
        <f>IF(AZ118=5,G118,0)</f>
        <v>0</v>
      </c>
      <c r="CA118" s="260">
        <v>12</v>
      </c>
      <c r="CB118" s="260">
        <v>0</v>
      </c>
    </row>
    <row r="119" spans="1:57" ht="12.75">
      <c r="A119" s="278"/>
      <c r="B119" s="279" t="s">
        <v>94</v>
      </c>
      <c r="C119" s="280" t="s">
        <v>1920</v>
      </c>
      <c r="D119" s="281"/>
      <c r="E119" s="282"/>
      <c r="F119" s="283"/>
      <c r="G119" s="284">
        <f>SUM(G116:G118)</f>
        <v>0</v>
      </c>
      <c r="H119" s="285"/>
      <c r="I119" s="286">
        <f>SUM(I116:I118)</f>
        <v>0</v>
      </c>
      <c r="J119" s="285"/>
      <c r="K119" s="286">
        <f>SUM(K116:K118)</f>
        <v>0</v>
      </c>
      <c r="O119" s="260">
        <v>4</v>
      </c>
      <c r="BA119" s="287">
        <f>SUM(BA116:BA118)</f>
        <v>0</v>
      </c>
      <c r="BB119" s="287">
        <f>SUM(BB116:BB118)</f>
        <v>0</v>
      </c>
      <c r="BC119" s="287">
        <f>SUM(BC116:BC118)</f>
        <v>0</v>
      </c>
      <c r="BD119" s="287">
        <f>SUM(BD116:BD118)</f>
        <v>0</v>
      </c>
      <c r="BE119" s="287">
        <f>SUM(BE116:BE118)</f>
        <v>0</v>
      </c>
    </row>
    <row r="120" spans="1:15" ht="12.75">
      <c r="A120" s="250" t="s">
        <v>90</v>
      </c>
      <c r="B120" s="251" t="s">
        <v>1925</v>
      </c>
      <c r="C120" s="252" t="s">
        <v>1926</v>
      </c>
      <c r="D120" s="253"/>
      <c r="E120" s="254"/>
      <c r="F120" s="254"/>
      <c r="G120" s="255"/>
      <c r="H120" s="256"/>
      <c r="I120" s="257"/>
      <c r="J120" s="258"/>
      <c r="K120" s="259"/>
      <c r="O120" s="260">
        <v>1</v>
      </c>
    </row>
    <row r="121" spans="1:80" ht="12.75">
      <c r="A121" s="261">
        <v>104</v>
      </c>
      <c r="B121" s="262" t="s">
        <v>1928</v>
      </c>
      <c r="C121" s="263" t="s">
        <v>1929</v>
      </c>
      <c r="D121" s="264" t="s">
        <v>212</v>
      </c>
      <c r="E121" s="265">
        <v>9</v>
      </c>
      <c r="F121" s="265">
        <v>0</v>
      </c>
      <c r="G121" s="266">
        <f aca="true" t="shared" si="32" ref="G121:G127">E121*F121</f>
        <v>0</v>
      </c>
      <c r="H121" s="267">
        <v>0</v>
      </c>
      <c r="I121" s="268">
        <f aca="true" t="shared" si="33" ref="I121:I127">E121*H121</f>
        <v>0</v>
      </c>
      <c r="J121" s="267">
        <v>0</v>
      </c>
      <c r="K121" s="268">
        <f aca="true" t="shared" si="34" ref="K121:K127">E121*J121</f>
        <v>0</v>
      </c>
      <c r="O121" s="260">
        <v>2</v>
      </c>
      <c r="AA121" s="233">
        <v>1</v>
      </c>
      <c r="AB121" s="233">
        <v>7</v>
      </c>
      <c r="AC121" s="233">
        <v>7</v>
      </c>
      <c r="AZ121" s="233">
        <v>2</v>
      </c>
      <c r="BA121" s="233">
        <f aca="true" t="shared" si="35" ref="BA121:BA127">IF(AZ121=1,G121,0)</f>
        <v>0</v>
      </c>
      <c r="BB121" s="233">
        <f aca="true" t="shared" si="36" ref="BB121:BB127">IF(AZ121=2,G121,0)</f>
        <v>0</v>
      </c>
      <c r="BC121" s="233">
        <f aca="true" t="shared" si="37" ref="BC121:BC127">IF(AZ121=3,G121,0)</f>
        <v>0</v>
      </c>
      <c r="BD121" s="233">
        <f aca="true" t="shared" si="38" ref="BD121:BD127">IF(AZ121=4,G121,0)</f>
        <v>0</v>
      </c>
      <c r="BE121" s="233">
        <f aca="true" t="shared" si="39" ref="BE121:BE127">IF(AZ121=5,G121,0)</f>
        <v>0</v>
      </c>
      <c r="CA121" s="260">
        <v>1</v>
      </c>
      <c r="CB121" s="260">
        <v>7</v>
      </c>
    </row>
    <row r="122" spans="1:80" ht="12.75">
      <c r="A122" s="261">
        <v>105</v>
      </c>
      <c r="B122" s="262" t="s">
        <v>1930</v>
      </c>
      <c r="C122" s="263" t="s">
        <v>1931</v>
      </c>
      <c r="D122" s="264" t="s">
        <v>93</v>
      </c>
      <c r="E122" s="265">
        <v>6</v>
      </c>
      <c r="F122" s="265">
        <v>0</v>
      </c>
      <c r="G122" s="266">
        <f t="shared" si="32"/>
        <v>0</v>
      </c>
      <c r="H122" s="267">
        <v>0</v>
      </c>
      <c r="I122" s="268">
        <f t="shared" si="33"/>
        <v>0</v>
      </c>
      <c r="J122" s="267"/>
      <c r="K122" s="268">
        <f t="shared" si="34"/>
        <v>0</v>
      </c>
      <c r="O122" s="260">
        <v>2</v>
      </c>
      <c r="AA122" s="233">
        <v>12</v>
      </c>
      <c r="AB122" s="233">
        <v>0</v>
      </c>
      <c r="AC122" s="233">
        <v>105</v>
      </c>
      <c r="AZ122" s="233">
        <v>2</v>
      </c>
      <c r="BA122" s="233">
        <f t="shared" si="35"/>
        <v>0</v>
      </c>
      <c r="BB122" s="233">
        <f t="shared" si="36"/>
        <v>0</v>
      </c>
      <c r="BC122" s="233">
        <f t="shared" si="37"/>
        <v>0</v>
      </c>
      <c r="BD122" s="233">
        <f t="shared" si="38"/>
        <v>0</v>
      </c>
      <c r="BE122" s="233">
        <f t="shared" si="39"/>
        <v>0</v>
      </c>
      <c r="CA122" s="260">
        <v>12</v>
      </c>
      <c r="CB122" s="260">
        <v>0</v>
      </c>
    </row>
    <row r="123" spans="1:80" ht="12.75">
      <c r="A123" s="261">
        <v>106</v>
      </c>
      <c r="B123" s="262" t="s">
        <v>1932</v>
      </c>
      <c r="C123" s="263" t="s">
        <v>1933</v>
      </c>
      <c r="D123" s="264" t="s">
        <v>93</v>
      </c>
      <c r="E123" s="265">
        <v>3</v>
      </c>
      <c r="F123" s="265">
        <v>0</v>
      </c>
      <c r="G123" s="266">
        <f t="shared" si="32"/>
        <v>0</v>
      </c>
      <c r="H123" s="267">
        <v>0</v>
      </c>
      <c r="I123" s="268">
        <f t="shared" si="33"/>
        <v>0</v>
      </c>
      <c r="J123" s="267"/>
      <c r="K123" s="268">
        <f t="shared" si="34"/>
        <v>0</v>
      </c>
      <c r="O123" s="260">
        <v>2</v>
      </c>
      <c r="AA123" s="233">
        <v>12</v>
      </c>
      <c r="AB123" s="233">
        <v>0</v>
      </c>
      <c r="AC123" s="233">
        <v>106</v>
      </c>
      <c r="AZ123" s="233">
        <v>2</v>
      </c>
      <c r="BA123" s="233">
        <f t="shared" si="35"/>
        <v>0</v>
      </c>
      <c r="BB123" s="233">
        <f t="shared" si="36"/>
        <v>0</v>
      </c>
      <c r="BC123" s="233">
        <f t="shared" si="37"/>
        <v>0</v>
      </c>
      <c r="BD123" s="233">
        <f t="shared" si="38"/>
        <v>0</v>
      </c>
      <c r="BE123" s="233">
        <f t="shared" si="39"/>
        <v>0</v>
      </c>
      <c r="CA123" s="260">
        <v>12</v>
      </c>
      <c r="CB123" s="260">
        <v>0</v>
      </c>
    </row>
    <row r="124" spans="1:80" ht="12.75">
      <c r="A124" s="261">
        <v>107</v>
      </c>
      <c r="B124" s="262" t="s">
        <v>1934</v>
      </c>
      <c r="C124" s="263" t="s">
        <v>1661</v>
      </c>
      <c r="D124" s="264" t="s">
        <v>1662</v>
      </c>
      <c r="E124" s="265">
        <v>50</v>
      </c>
      <c r="F124" s="265">
        <v>0</v>
      </c>
      <c r="G124" s="266">
        <f t="shared" si="32"/>
        <v>0</v>
      </c>
      <c r="H124" s="267">
        <v>0</v>
      </c>
      <c r="I124" s="268">
        <f t="shared" si="33"/>
        <v>0</v>
      </c>
      <c r="J124" s="267"/>
      <c r="K124" s="268">
        <f t="shared" si="34"/>
        <v>0</v>
      </c>
      <c r="O124" s="260">
        <v>2</v>
      </c>
      <c r="AA124" s="233">
        <v>12</v>
      </c>
      <c r="AB124" s="233">
        <v>0</v>
      </c>
      <c r="AC124" s="233">
        <v>107</v>
      </c>
      <c r="AZ124" s="233">
        <v>2</v>
      </c>
      <c r="BA124" s="233">
        <f t="shared" si="35"/>
        <v>0</v>
      </c>
      <c r="BB124" s="233">
        <f t="shared" si="36"/>
        <v>0</v>
      </c>
      <c r="BC124" s="233">
        <f t="shared" si="37"/>
        <v>0</v>
      </c>
      <c r="BD124" s="233">
        <f t="shared" si="38"/>
        <v>0</v>
      </c>
      <c r="BE124" s="233">
        <f t="shared" si="39"/>
        <v>0</v>
      </c>
      <c r="CA124" s="260">
        <v>12</v>
      </c>
      <c r="CB124" s="260">
        <v>0</v>
      </c>
    </row>
    <row r="125" spans="1:80" ht="12.75">
      <c r="A125" s="261">
        <v>108</v>
      </c>
      <c r="B125" s="262" t="s">
        <v>1935</v>
      </c>
      <c r="C125" s="263" t="s">
        <v>1936</v>
      </c>
      <c r="D125" s="264" t="s">
        <v>1172</v>
      </c>
      <c r="E125" s="265">
        <v>2</v>
      </c>
      <c r="F125" s="265">
        <v>0</v>
      </c>
      <c r="G125" s="266">
        <f t="shared" si="32"/>
        <v>0</v>
      </c>
      <c r="H125" s="267">
        <v>0</v>
      </c>
      <c r="I125" s="268">
        <f t="shared" si="33"/>
        <v>0</v>
      </c>
      <c r="J125" s="267"/>
      <c r="K125" s="268">
        <f t="shared" si="34"/>
        <v>0</v>
      </c>
      <c r="O125" s="260">
        <v>2</v>
      </c>
      <c r="AA125" s="233">
        <v>12</v>
      </c>
      <c r="AB125" s="233">
        <v>0</v>
      </c>
      <c r="AC125" s="233">
        <v>108</v>
      </c>
      <c r="AZ125" s="233">
        <v>2</v>
      </c>
      <c r="BA125" s="233">
        <f t="shared" si="35"/>
        <v>0</v>
      </c>
      <c r="BB125" s="233">
        <f t="shared" si="36"/>
        <v>0</v>
      </c>
      <c r="BC125" s="233">
        <f t="shared" si="37"/>
        <v>0</v>
      </c>
      <c r="BD125" s="233">
        <f t="shared" si="38"/>
        <v>0</v>
      </c>
      <c r="BE125" s="233">
        <f t="shared" si="39"/>
        <v>0</v>
      </c>
      <c r="CA125" s="260">
        <v>12</v>
      </c>
      <c r="CB125" s="260">
        <v>0</v>
      </c>
    </row>
    <row r="126" spans="1:80" ht="12.75">
      <c r="A126" s="261">
        <v>109</v>
      </c>
      <c r="B126" s="262" t="s">
        <v>1935</v>
      </c>
      <c r="C126" s="263" t="s">
        <v>1937</v>
      </c>
      <c r="D126" s="264" t="s">
        <v>1172</v>
      </c>
      <c r="E126" s="265">
        <v>1</v>
      </c>
      <c r="F126" s="265">
        <v>0</v>
      </c>
      <c r="G126" s="266">
        <f t="shared" si="32"/>
        <v>0</v>
      </c>
      <c r="H126" s="267">
        <v>0</v>
      </c>
      <c r="I126" s="268">
        <f t="shared" si="33"/>
        <v>0</v>
      </c>
      <c r="J126" s="267"/>
      <c r="K126" s="268">
        <f t="shared" si="34"/>
        <v>0</v>
      </c>
      <c r="O126" s="260">
        <v>2</v>
      </c>
      <c r="AA126" s="233">
        <v>12</v>
      </c>
      <c r="AB126" s="233">
        <v>0</v>
      </c>
      <c r="AC126" s="233">
        <v>109</v>
      </c>
      <c r="AZ126" s="233">
        <v>2</v>
      </c>
      <c r="BA126" s="233">
        <f t="shared" si="35"/>
        <v>0</v>
      </c>
      <c r="BB126" s="233">
        <f t="shared" si="36"/>
        <v>0</v>
      </c>
      <c r="BC126" s="233">
        <f t="shared" si="37"/>
        <v>0</v>
      </c>
      <c r="BD126" s="233">
        <f t="shared" si="38"/>
        <v>0</v>
      </c>
      <c r="BE126" s="233">
        <f t="shared" si="39"/>
        <v>0</v>
      </c>
      <c r="CA126" s="260">
        <v>12</v>
      </c>
      <c r="CB126" s="260">
        <v>0</v>
      </c>
    </row>
    <row r="127" spans="1:80" ht="12.75">
      <c r="A127" s="261">
        <v>110</v>
      </c>
      <c r="B127" s="262" t="s">
        <v>1935</v>
      </c>
      <c r="C127" s="263" t="s">
        <v>1938</v>
      </c>
      <c r="D127" s="264" t="s">
        <v>1172</v>
      </c>
      <c r="E127" s="265">
        <v>1</v>
      </c>
      <c r="F127" s="265">
        <v>0</v>
      </c>
      <c r="G127" s="266">
        <f t="shared" si="32"/>
        <v>0</v>
      </c>
      <c r="H127" s="267">
        <v>0</v>
      </c>
      <c r="I127" s="268">
        <f t="shared" si="33"/>
        <v>0</v>
      </c>
      <c r="J127" s="267"/>
      <c r="K127" s="268">
        <f t="shared" si="34"/>
        <v>0</v>
      </c>
      <c r="O127" s="260">
        <v>2</v>
      </c>
      <c r="AA127" s="233">
        <v>12</v>
      </c>
      <c r="AB127" s="233">
        <v>0</v>
      </c>
      <c r="AC127" s="233">
        <v>110</v>
      </c>
      <c r="AZ127" s="233">
        <v>2</v>
      </c>
      <c r="BA127" s="233">
        <f t="shared" si="35"/>
        <v>0</v>
      </c>
      <c r="BB127" s="233">
        <f t="shared" si="36"/>
        <v>0</v>
      </c>
      <c r="BC127" s="233">
        <f t="shared" si="37"/>
        <v>0</v>
      </c>
      <c r="BD127" s="233">
        <f t="shared" si="38"/>
        <v>0</v>
      </c>
      <c r="BE127" s="233">
        <f t="shared" si="39"/>
        <v>0</v>
      </c>
      <c r="CA127" s="260">
        <v>12</v>
      </c>
      <c r="CB127" s="260">
        <v>0</v>
      </c>
    </row>
    <row r="128" spans="1:57" ht="12.75">
      <c r="A128" s="278"/>
      <c r="B128" s="279" t="s">
        <v>94</v>
      </c>
      <c r="C128" s="280" t="s">
        <v>1927</v>
      </c>
      <c r="D128" s="281"/>
      <c r="E128" s="282"/>
      <c r="F128" s="283"/>
      <c r="G128" s="284">
        <f>SUM(G120:G127)</f>
        <v>0</v>
      </c>
      <c r="H128" s="285"/>
      <c r="I128" s="286">
        <f>SUM(I120:I127)</f>
        <v>0</v>
      </c>
      <c r="J128" s="285"/>
      <c r="K128" s="286">
        <f>SUM(K120:K127)</f>
        <v>0</v>
      </c>
      <c r="O128" s="260">
        <v>4</v>
      </c>
      <c r="BA128" s="287">
        <f>SUM(BA120:BA127)</f>
        <v>0</v>
      </c>
      <c r="BB128" s="287">
        <f>SUM(BB120:BB127)</f>
        <v>0</v>
      </c>
      <c r="BC128" s="287">
        <f>SUM(BC120:BC127)</f>
        <v>0</v>
      </c>
      <c r="BD128" s="287">
        <f>SUM(BD120:BD127)</f>
        <v>0</v>
      </c>
      <c r="BE128" s="287">
        <f>SUM(BE120:BE127)</f>
        <v>0</v>
      </c>
    </row>
    <row r="129" ht="12.75">
      <c r="E129" s="233"/>
    </row>
    <row r="130" ht="12.75">
      <c r="E130" s="233"/>
    </row>
    <row r="131" ht="12.75">
      <c r="E131" s="233"/>
    </row>
    <row r="132" ht="12.75">
      <c r="E132" s="233"/>
    </row>
    <row r="133" ht="12.75">
      <c r="E133" s="233"/>
    </row>
    <row r="134" ht="12.75">
      <c r="E134" s="233"/>
    </row>
    <row r="135" ht="12.75">
      <c r="E135" s="233"/>
    </row>
    <row r="136" ht="12.75">
      <c r="E136" s="233"/>
    </row>
    <row r="137" ht="12.75">
      <c r="E137" s="233"/>
    </row>
    <row r="138" ht="12.75">
      <c r="E138" s="233"/>
    </row>
    <row r="139" ht="12.75">
      <c r="E139" s="233"/>
    </row>
    <row r="140" ht="12.75">
      <c r="E140" s="233"/>
    </row>
    <row r="141" ht="12.75">
      <c r="E141" s="233"/>
    </row>
    <row r="142" ht="12.75">
      <c r="E142" s="233"/>
    </row>
    <row r="143" ht="12.75">
      <c r="E143" s="233"/>
    </row>
    <row r="144" ht="12.75">
      <c r="E144" s="233"/>
    </row>
    <row r="145" ht="12.75">
      <c r="E145" s="233"/>
    </row>
    <row r="146" ht="12.75">
      <c r="E146" s="233"/>
    </row>
    <row r="147" ht="12.75">
      <c r="E147" s="233"/>
    </row>
    <row r="148" ht="12.75">
      <c r="E148" s="233"/>
    </row>
    <row r="149" ht="12.75">
      <c r="E149" s="233"/>
    </row>
    <row r="150" ht="12.75">
      <c r="E150" s="233"/>
    </row>
    <row r="151" ht="12.75">
      <c r="E151" s="233"/>
    </row>
    <row r="152" spans="1:7" ht="12.75">
      <c r="A152" s="277"/>
      <c r="B152" s="277"/>
      <c r="C152" s="277"/>
      <c r="D152" s="277"/>
      <c r="E152" s="277"/>
      <c r="F152" s="277"/>
      <c r="G152" s="277"/>
    </row>
    <row r="153" spans="1:7" ht="12.75">
      <c r="A153" s="277"/>
      <c r="B153" s="277"/>
      <c r="C153" s="277"/>
      <c r="D153" s="277"/>
      <c r="E153" s="277"/>
      <c r="F153" s="277"/>
      <c r="G153" s="277"/>
    </row>
    <row r="154" spans="1:7" ht="12.75">
      <c r="A154" s="277"/>
      <c r="B154" s="277"/>
      <c r="C154" s="277"/>
      <c r="D154" s="277"/>
      <c r="E154" s="277"/>
      <c r="F154" s="277"/>
      <c r="G154" s="277"/>
    </row>
    <row r="155" spans="1:7" ht="12.75">
      <c r="A155" s="277"/>
      <c r="B155" s="277"/>
      <c r="C155" s="277"/>
      <c r="D155" s="277"/>
      <c r="E155" s="277"/>
      <c r="F155" s="277"/>
      <c r="G155" s="277"/>
    </row>
    <row r="156" ht="12.75">
      <c r="E156" s="233"/>
    </row>
    <row r="157" ht="12.75">
      <c r="E157" s="233"/>
    </row>
    <row r="158" ht="12.75">
      <c r="E158" s="233"/>
    </row>
    <row r="159" ht="12.75">
      <c r="E159" s="233"/>
    </row>
    <row r="160" ht="12.75">
      <c r="E160" s="233"/>
    </row>
    <row r="161" ht="12.75">
      <c r="E161" s="233"/>
    </row>
    <row r="162" ht="12.75">
      <c r="E162" s="233"/>
    </row>
    <row r="163" ht="12.75">
      <c r="E163" s="233"/>
    </row>
    <row r="164" ht="12.75">
      <c r="E164" s="233"/>
    </row>
    <row r="165" ht="12.75">
      <c r="E165" s="233"/>
    </row>
    <row r="166" ht="12.75">
      <c r="E166" s="233"/>
    </row>
    <row r="167" ht="12.75">
      <c r="E167" s="233"/>
    </row>
    <row r="168" ht="12.75">
      <c r="E168" s="233"/>
    </row>
    <row r="169" ht="12.75">
      <c r="E169" s="233"/>
    </row>
    <row r="170" ht="12.75">
      <c r="E170" s="233"/>
    </row>
    <row r="171" ht="12.75">
      <c r="E171" s="233"/>
    </row>
    <row r="172" ht="12.75">
      <c r="E172" s="233"/>
    </row>
    <row r="173" ht="12.75">
      <c r="E173" s="233"/>
    </row>
    <row r="174" ht="12.75">
      <c r="E174" s="233"/>
    </row>
    <row r="175" ht="12.75">
      <c r="E175" s="233"/>
    </row>
    <row r="176" ht="12.75">
      <c r="E176" s="233"/>
    </row>
    <row r="177" ht="12.75">
      <c r="E177" s="233"/>
    </row>
    <row r="178" ht="12.75">
      <c r="E178" s="233"/>
    </row>
    <row r="179" ht="12.75">
      <c r="E179" s="233"/>
    </row>
    <row r="180" ht="12.75">
      <c r="E180" s="233"/>
    </row>
    <row r="181" ht="12.75">
      <c r="E181" s="233"/>
    </row>
    <row r="182" ht="12.75">
      <c r="E182" s="233"/>
    </row>
    <row r="183" ht="12.75">
      <c r="E183" s="233"/>
    </row>
    <row r="184" ht="12.75">
      <c r="E184" s="233"/>
    </row>
    <row r="185" ht="12.75">
      <c r="E185" s="233"/>
    </row>
    <row r="186" ht="12.75">
      <c r="E186" s="233"/>
    </row>
    <row r="187" spans="1:2" ht="12.75">
      <c r="A187" s="288"/>
      <c r="B187" s="288"/>
    </row>
    <row r="188" spans="1:7" ht="12.75">
      <c r="A188" s="277"/>
      <c r="B188" s="277"/>
      <c r="C188" s="289"/>
      <c r="D188" s="289"/>
      <c r="E188" s="290"/>
      <c r="F188" s="289"/>
      <c r="G188" s="291"/>
    </row>
    <row r="189" spans="1:7" ht="12.75">
      <c r="A189" s="292"/>
      <c r="B189" s="292"/>
      <c r="C189" s="277"/>
      <c r="D189" s="277"/>
      <c r="E189" s="293"/>
      <c r="F189" s="277"/>
      <c r="G189" s="277"/>
    </row>
    <row r="190" spans="1:7" ht="12.75">
      <c r="A190" s="277"/>
      <c r="B190" s="277"/>
      <c r="C190" s="277"/>
      <c r="D190" s="277"/>
      <c r="E190" s="293"/>
      <c r="F190" s="277"/>
      <c r="G190" s="277"/>
    </row>
    <row r="191" spans="1:7" ht="12.75">
      <c r="A191" s="277"/>
      <c r="B191" s="277"/>
      <c r="C191" s="277"/>
      <c r="D191" s="277"/>
      <c r="E191" s="293"/>
      <c r="F191" s="277"/>
      <c r="G191" s="277"/>
    </row>
    <row r="192" spans="1:7" ht="12.75">
      <c r="A192" s="277"/>
      <c r="B192" s="277"/>
      <c r="C192" s="277"/>
      <c r="D192" s="277"/>
      <c r="E192" s="293"/>
      <c r="F192" s="277"/>
      <c r="G192" s="277"/>
    </row>
    <row r="193" spans="1:7" ht="12.75">
      <c r="A193" s="277"/>
      <c r="B193" s="277"/>
      <c r="C193" s="277"/>
      <c r="D193" s="277"/>
      <c r="E193" s="293"/>
      <c r="F193" s="277"/>
      <c r="G193" s="277"/>
    </row>
    <row r="194" spans="1:7" ht="12.75">
      <c r="A194" s="277"/>
      <c r="B194" s="277"/>
      <c r="C194" s="277"/>
      <c r="D194" s="277"/>
      <c r="E194" s="293"/>
      <c r="F194" s="277"/>
      <c r="G194" s="277"/>
    </row>
    <row r="195" spans="1:7" ht="12.75">
      <c r="A195" s="277"/>
      <c r="B195" s="277"/>
      <c r="C195" s="277"/>
      <c r="D195" s="277"/>
      <c r="E195" s="293"/>
      <c r="F195" s="277"/>
      <c r="G195" s="277"/>
    </row>
    <row r="196" spans="1:7" ht="12.75">
      <c r="A196" s="277"/>
      <c r="B196" s="277"/>
      <c r="C196" s="277"/>
      <c r="D196" s="277"/>
      <c r="E196" s="293"/>
      <c r="F196" s="277"/>
      <c r="G196" s="277"/>
    </row>
    <row r="197" spans="1:7" ht="12.75">
      <c r="A197" s="277"/>
      <c r="B197" s="277"/>
      <c r="C197" s="277"/>
      <c r="D197" s="277"/>
      <c r="E197" s="293"/>
      <c r="F197" s="277"/>
      <c r="G197" s="277"/>
    </row>
    <row r="198" spans="1:7" ht="12.75">
      <c r="A198" s="277"/>
      <c r="B198" s="277"/>
      <c r="C198" s="277"/>
      <c r="D198" s="277"/>
      <c r="E198" s="293"/>
      <c r="F198" s="277"/>
      <c r="G198" s="277"/>
    </row>
    <row r="199" spans="1:7" ht="12.75">
      <c r="A199" s="277"/>
      <c r="B199" s="277"/>
      <c r="C199" s="277"/>
      <c r="D199" s="277"/>
      <c r="E199" s="293"/>
      <c r="F199" s="277"/>
      <c r="G199" s="277"/>
    </row>
    <row r="200" spans="1:7" ht="12.75">
      <c r="A200" s="277"/>
      <c r="B200" s="277"/>
      <c r="C200" s="277"/>
      <c r="D200" s="277"/>
      <c r="E200" s="293"/>
      <c r="F200" s="277"/>
      <c r="G200" s="277"/>
    </row>
    <row r="201" spans="1:7" ht="12.75">
      <c r="A201" s="277"/>
      <c r="B201" s="277"/>
      <c r="C201" s="277"/>
      <c r="D201" s="277"/>
      <c r="E201" s="293"/>
      <c r="F201" s="277"/>
      <c r="G201" s="277"/>
    </row>
  </sheetData>
  <mergeCells count="4"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95</v>
      </c>
      <c r="B1" s="95"/>
      <c r="C1" s="95"/>
      <c r="D1" s="95"/>
      <c r="E1" s="95"/>
      <c r="F1" s="95"/>
      <c r="G1" s="95"/>
    </row>
    <row r="2" spans="1:7" ht="12.75" customHeight="1">
      <c r="A2" s="96" t="s">
        <v>25</v>
      </c>
      <c r="B2" s="97"/>
      <c r="C2" s="98" t="s">
        <v>1940</v>
      </c>
      <c r="D2" s="98" t="s">
        <v>1941</v>
      </c>
      <c r="E2" s="99"/>
      <c r="F2" s="100" t="s">
        <v>26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27</v>
      </c>
      <c r="B4" s="103"/>
      <c r="C4" s="104"/>
      <c r="D4" s="104"/>
      <c r="E4" s="105"/>
      <c r="F4" s="106" t="s">
        <v>28</v>
      </c>
      <c r="G4" s="109"/>
    </row>
    <row r="5" spans="1:7" ht="12.95" customHeight="1">
      <c r="A5" s="110" t="s">
        <v>91</v>
      </c>
      <c r="B5" s="111"/>
      <c r="C5" s="112" t="s">
        <v>100</v>
      </c>
      <c r="D5" s="113"/>
      <c r="E5" s="111"/>
      <c r="F5" s="106" t="s">
        <v>29</v>
      </c>
      <c r="G5" s="107"/>
    </row>
    <row r="6" spans="1:15" ht="12.95" customHeight="1">
      <c r="A6" s="108" t="s">
        <v>30</v>
      </c>
      <c r="B6" s="103"/>
      <c r="C6" s="104"/>
      <c r="D6" s="104"/>
      <c r="E6" s="105"/>
      <c r="F6" s="114" t="s">
        <v>31</v>
      </c>
      <c r="G6" s="115"/>
      <c r="O6" s="116"/>
    </row>
    <row r="7" spans="1:7" ht="12.95" customHeight="1">
      <c r="A7" s="117" t="s">
        <v>97</v>
      </c>
      <c r="B7" s="118"/>
      <c r="C7" s="119" t="s">
        <v>98</v>
      </c>
      <c r="D7" s="120"/>
      <c r="E7" s="120"/>
      <c r="F7" s="121" t="s">
        <v>32</v>
      </c>
      <c r="G7" s="115">
        <f>IF(G6=0,,ROUND((F30+F32)/G6,1))</f>
        <v>0</v>
      </c>
    </row>
    <row r="8" spans="1:9" ht="12.75">
      <c r="A8" s="122" t="s">
        <v>33</v>
      </c>
      <c r="B8" s="106"/>
      <c r="C8" s="313"/>
      <c r="D8" s="313"/>
      <c r="E8" s="314"/>
      <c r="F8" s="123" t="s">
        <v>34</v>
      </c>
      <c r="G8" s="124"/>
      <c r="H8" s="125"/>
      <c r="I8" s="126"/>
    </row>
    <row r="9" spans="1:8" ht="12.75">
      <c r="A9" s="122" t="s">
        <v>35</v>
      </c>
      <c r="B9" s="106"/>
      <c r="C9" s="313"/>
      <c r="D9" s="313"/>
      <c r="E9" s="314"/>
      <c r="F9" s="106"/>
      <c r="G9" s="127"/>
      <c r="H9" s="128"/>
    </row>
    <row r="10" spans="1:8" ht="12.75">
      <c r="A10" s="122" t="s">
        <v>36</v>
      </c>
      <c r="B10" s="106"/>
      <c r="C10" s="313"/>
      <c r="D10" s="313"/>
      <c r="E10" s="313"/>
      <c r="F10" s="129"/>
      <c r="G10" s="130"/>
      <c r="H10" s="131"/>
    </row>
    <row r="11" spans="1:57" ht="13.5" customHeight="1">
      <c r="A11" s="122" t="s">
        <v>37</v>
      </c>
      <c r="B11" s="106"/>
      <c r="C11" s="313"/>
      <c r="D11" s="313"/>
      <c r="E11" s="313"/>
      <c r="F11" s="132" t="s">
        <v>38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39</v>
      </c>
      <c r="B12" s="103"/>
      <c r="C12" s="315"/>
      <c r="D12" s="315"/>
      <c r="E12" s="315"/>
      <c r="F12" s="136" t="s">
        <v>40</v>
      </c>
      <c r="G12" s="137"/>
      <c r="H12" s="128"/>
    </row>
    <row r="13" spans="1:8" ht="28.5" customHeight="1" thickBot="1">
      <c r="A13" s="138" t="s">
        <v>41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42</v>
      </c>
      <c r="B14" s="143"/>
      <c r="C14" s="144"/>
      <c r="D14" s="145" t="s">
        <v>43</v>
      </c>
      <c r="E14" s="146"/>
      <c r="F14" s="146"/>
      <c r="G14" s="144"/>
    </row>
    <row r="15" spans="1:7" ht="15.95" customHeight="1">
      <c r="A15" s="147"/>
      <c r="B15" s="148" t="s">
        <v>44</v>
      </c>
      <c r="C15" s="149">
        <f>'1 5 Rek'!E14</f>
        <v>0</v>
      </c>
      <c r="D15" s="150">
        <f>'1 5 Rek'!A22</f>
        <v>0</v>
      </c>
      <c r="E15" s="151"/>
      <c r="F15" s="152"/>
      <c r="G15" s="149">
        <f>'1 5 Rek'!I22</f>
        <v>0</v>
      </c>
    </row>
    <row r="16" spans="1:7" ht="15.95" customHeight="1">
      <c r="A16" s="147" t="s">
        <v>45</v>
      </c>
      <c r="B16" s="148" t="s">
        <v>46</v>
      </c>
      <c r="C16" s="149">
        <f>'1 5 Rek'!F14</f>
        <v>0</v>
      </c>
      <c r="D16" s="102"/>
      <c r="E16" s="153"/>
      <c r="F16" s="154"/>
      <c r="G16" s="149"/>
    </row>
    <row r="17" spans="1:7" ht="15.95" customHeight="1">
      <c r="A17" s="147" t="s">
        <v>47</v>
      </c>
      <c r="B17" s="148" t="s">
        <v>48</v>
      </c>
      <c r="C17" s="149">
        <f>'1 5 Rek'!H14</f>
        <v>0</v>
      </c>
      <c r="D17" s="102"/>
      <c r="E17" s="153"/>
      <c r="F17" s="154"/>
      <c r="G17" s="149"/>
    </row>
    <row r="18" spans="1:7" ht="15.95" customHeight="1">
      <c r="A18" s="155" t="s">
        <v>49</v>
      </c>
      <c r="B18" s="156" t="s">
        <v>50</v>
      </c>
      <c r="C18" s="149">
        <f>'1 5 Rek'!G14</f>
        <v>0</v>
      </c>
      <c r="D18" s="102"/>
      <c r="E18" s="153"/>
      <c r="F18" s="154"/>
      <c r="G18" s="149"/>
    </row>
    <row r="19" spans="1:7" ht="15.95" customHeight="1">
      <c r="A19" s="157" t="s">
        <v>51</v>
      </c>
      <c r="B19" s="148"/>
      <c r="C19" s="149">
        <f>SUM(C15:C18)</f>
        <v>0</v>
      </c>
      <c r="D19" s="102"/>
      <c r="E19" s="153"/>
      <c r="F19" s="154"/>
      <c r="G19" s="149"/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22</v>
      </c>
      <c r="B21" s="148"/>
      <c r="C21" s="149">
        <f>'1 5 Rek'!I14</f>
        <v>0</v>
      </c>
      <c r="D21" s="102"/>
      <c r="E21" s="153"/>
      <c r="F21" s="154"/>
      <c r="G21" s="149"/>
    </row>
    <row r="22" spans="1:7" ht="15.95" customHeight="1">
      <c r="A22" s="158" t="s">
        <v>52</v>
      </c>
      <c r="B22" s="128"/>
      <c r="C22" s="149">
        <f>C19+C21</f>
        <v>0</v>
      </c>
      <c r="D22" s="102" t="s">
        <v>53</v>
      </c>
      <c r="E22" s="153"/>
      <c r="F22" s="154"/>
      <c r="G22" s="149">
        <f>G23-SUM(G15:G21)</f>
        <v>0</v>
      </c>
    </row>
    <row r="23" spans="1:7" ht="15.95" customHeight="1" thickBot="1">
      <c r="A23" s="316" t="s">
        <v>54</v>
      </c>
      <c r="B23" s="317"/>
      <c r="C23" s="159">
        <f>C22+G23</f>
        <v>0</v>
      </c>
      <c r="D23" s="160" t="s">
        <v>55</v>
      </c>
      <c r="E23" s="161"/>
      <c r="F23" s="162"/>
      <c r="G23" s="149">
        <f>'1 5 Rek'!H20</f>
        <v>0</v>
      </c>
    </row>
    <row r="24" spans="1:7" ht="12.75">
      <c r="A24" s="163" t="s">
        <v>56</v>
      </c>
      <c r="B24" s="164"/>
      <c r="C24" s="165"/>
      <c r="D24" s="164" t="s">
        <v>57</v>
      </c>
      <c r="E24" s="164"/>
      <c r="F24" s="166" t="s">
        <v>58</v>
      </c>
      <c r="G24" s="167"/>
    </row>
    <row r="25" spans="1:7" ht="12.75">
      <c r="A25" s="158" t="s">
        <v>59</v>
      </c>
      <c r="B25" s="128"/>
      <c r="C25" s="168"/>
      <c r="D25" s="128" t="s">
        <v>59</v>
      </c>
      <c r="F25" s="169" t="s">
        <v>59</v>
      </c>
      <c r="G25" s="170"/>
    </row>
    <row r="26" spans="1:7" ht="37.5" customHeight="1">
      <c r="A26" s="158" t="s">
        <v>60</v>
      </c>
      <c r="B26" s="171"/>
      <c r="C26" s="168"/>
      <c r="D26" s="128" t="s">
        <v>60</v>
      </c>
      <c r="F26" s="169" t="s">
        <v>60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61</v>
      </c>
      <c r="B28" s="128"/>
      <c r="C28" s="168"/>
      <c r="D28" s="169" t="s">
        <v>62</v>
      </c>
      <c r="E28" s="168"/>
      <c r="F28" s="173" t="s">
        <v>62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4</v>
      </c>
      <c r="B30" s="177"/>
      <c r="C30" s="178">
        <v>15</v>
      </c>
      <c r="D30" s="177" t="s">
        <v>63</v>
      </c>
      <c r="E30" s="179"/>
      <c r="F30" s="308">
        <f>C23-F32</f>
        <v>0</v>
      </c>
      <c r="G30" s="309"/>
    </row>
    <row r="31" spans="1:7" ht="12.75">
      <c r="A31" s="176" t="s">
        <v>64</v>
      </c>
      <c r="B31" s="177"/>
      <c r="C31" s="178">
        <f>C30</f>
        <v>15</v>
      </c>
      <c r="D31" s="177" t="s">
        <v>65</v>
      </c>
      <c r="E31" s="179"/>
      <c r="F31" s="308">
        <f>ROUND(PRODUCT(F30,C31/100),0)</f>
        <v>0</v>
      </c>
      <c r="G31" s="309"/>
    </row>
    <row r="32" spans="1:7" ht="12.75">
      <c r="A32" s="176" t="s">
        <v>4</v>
      </c>
      <c r="B32" s="177"/>
      <c r="C32" s="178">
        <v>0</v>
      </c>
      <c r="D32" s="177" t="s">
        <v>65</v>
      </c>
      <c r="E32" s="179"/>
      <c r="F32" s="308">
        <v>0</v>
      </c>
      <c r="G32" s="309"/>
    </row>
    <row r="33" spans="1:7" ht="12.75">
      <c r="A33" s="176" t="s">
        <v>64</v>
      </c>
      <c r="B33" s="180"/>
      <c r="C33" s="181">
        <f>C32</f>
        <v>0</v>
      </c>
      <c r="D33" s="177" t="s">
        <v>65</v>
      </c>
      <c r="E33" s="154"/>
      <c r="F33" s="308">
        <f>ROUND(PRODUCT(F32,C33/100),0)</f>
        <v>0</v>
      </c>
      <c r="G33" s="309"/>
    </row>
    <row r="34" spans="1:7" s="185" customFormat="1" ht="19.5" customHeight="1" thickBot="1">
      <c r="A34" s="182" t="s">
        <v>66</v>
      </c>
      <c r="B34" s="183"/>
      <c r="C34" s="183"/>
      <c r="D34" s="183"/>
      <c r="E34" s="184"/>
      <c r="F34" s="310">
        <f>ROUND(SUM(F30:F33),0)</f>
        <v>0</v>
      </c>
      <c r="G34" s="31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6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6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6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6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6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6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6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6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7" t="s">
        <v>99</v>
      </c>
      <c r="D1" s="188"/>
      <c r="E1" s="189"/>
      <c r="F1" s="188"/>
      <c r="G1" s="190" t="s">
        <v>68</v>
      </c>
      <c r="H1" s="191" t="s">
        <v>1940</v>
      </c>
      <c r="I1" s="192"/>
    </row>
    <row r="2" spans="1:9" ht="13.5" thickBot="1">
      <c r="A2" s="320" t="s">
        <v>69</v>
      </c>
      <c r="B2" s="321"/>
      <c r="C2" s="193" t="s">
        <v>101</v>
      </c>
      <c r="D2" s="194"/>
      <c r="E2" s="195"/>
      <c r="F2" s="194"/>
      <c r="G2" s="322" t="s">
        <v>1941</v>
      </c>
      <c r="H2" s="323"/>
      <c r="I2" s="324"/>
    </row>
    <row r="3" ht="13.5" thickTop="1">
      <c r="F3" s="128"/>
    </row>
    <row r="4" spans="1:9" ht="19.5" customHeight="1">
      <c r="A4" s="196" t="s">
        <v>70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71</v>
      </c>
      <c r="C6" s="200"/>
      <c r="D6" s="201"/>
      <c r="E6" s="202" t="s">
        <v>18</v>
      </c>
      <c r="F6" s="203" t="s">
        <v>19</v>
      </c>
      <c r="G6" s="203" t="s">
        <v>20</v>
      </c>
      <c r="H6" s="203" t="s">
        <v>21</v>
      </c>
      <c r="I6" s="204" t="s">
        <v>22</v>
      </c>
    </row>
    <row r="7" spans="1:9" s="128" customFormat="1" ht="12.75">
      <c r="A7" s="294" t="str">
        <f>'1 5 Pol'!B7</f>
        <v>751</v>
      </c>
      <c r="B7" s="62" t="str">
        <f>'1 5 Pol'!C7</f>
        <v>Vzduchotechnika - zařízení odtahové ventilátory</v>
      </c>
      <c r="D7" s="205"/>
      <c r="E7" s="295">
        <f>'1 5 Pol'!BA13</f>
        <v>0</v>
      </c>
      <c r="F7" s="296">
        <f>'1 5 Pol'!BB13</f>
        <v>0</v>
      </c>
      <c r="G7" s="296">
        <f>'1 5 Pol'!BC13</f>
        <v>0</v>
      </c>
      <c r="H7" s="296">
        <f>'1 5 Pol'!BD13</f>
        <v>0</v>
      </c>
      <c r="I7" s="297">
        <f>'1 5 Pol'!BE13</f>
        <v>0</v>
      </c>
    </row>
    <row r="8" spans="1:9" s="128" customFormat="1" ht="12.75">
      <c r="A8" s="294" t="str">
        <f>'1 5 Pol'!B14</f>
        <v>752</v>
      </c>
      <c r="B8" s="62" t="str">
        <f>'1 5 Pol'!C14</f>
        <v>Vzduchotechnika - výfukové hlavice</v>
      </c>
      <c r="D8" s="205"/>
      <c r="E8" s="295">
        <f>'1 5 Pol'!BA20</f>
        <v>0</v>
      </c>
      <c r="F8" s="296">
        <f>'1 5 Pol'!BB20</f>
        <v>0</v>
      </c>
      <c r="G8" s="296">
        <f>'1 5 Pol'!BC20</f>
        <v>0</v>
      </c>
      <c r="H8" s="296">
        <f>'1 5 Pol'!BD20</f>
        <v>0</v>
      </c>
      <c r="I8" s="297">
        <f>'1 5 Pol'!BE20</f>
        <v>0</v>
      </c>
    </row>
    <row r="9" spans="1:9" s="128" customFormat="1" ht="12.75">
      <c r="A9" s="294" t="str">
        <f>'1 5 Pol'!B21</f>
        <v>753</v>
      </c>
      <c r="B9" s="62" t="str">
        <f>'1 5 Pol'!C21</f>
        <v>Vzduchotechnika - kruhové potrubí</v>
      </c>
      <c r="D9" s="205"/>
      <c r="E9" s="295">
        <f>'1 5 Pol'!BA30</f>
        <v>0</v>
      </c>
      <c r="F9" s="296">
        <f>'1 5 Pol'!BB30</f>
        <v>0</v>
      </c>
      <c r="G9" s="296">
        <f>'1 5 Pol'!BC30</f>
        <v>0</v>
      </c>
      <c r="H9" s="296">
        <f>'1 5 Pol'!BD30</f>
        <v>0</v>
      </c>
      <c r="I9" s="297">
        <f>'1 5 Pol'!BE30</f>
        <v>0</v>
      </c>
    </row>
    <row r="10" spans="1:9" s="128" customFormat="1" ht="12.75">
      <c r="A10" s="294" t="str">
        <f>'1 5 Pol'!B31</f>
        <v>754</v>
      </c>
      <c r="B10" s="62" t="str">
        <f>'1 5 Pol'!C31</f>
        <v>Vzduchotechnika - oblouky</v>
      </c>
      <c r="D10" s="205"/>
      <c r="E10" s="295">
        <f>'1 5 Pol'!BA38</f>
        <v>0</v>
      </c>
      <c r="F10" s="296">
        <f>'1 5 Pol'!BB38</f>
        <v>0</v>
      </c>
      <c r="G10" s="296">
        <f>'1 5 Pol'!BC38</f>
        <v>0</v>
      </c>
      <c r="H10" s="296">
        <f>'1 5 Pol'!BD38</f>
        <v>0</v>
      </c>
      <c r="I10" s="297">
        <f>'1 5 Pol'!BE38</f>
        <v>0</v>
      </c>
    </row>
    <row r="11" spans="1:9" s="128" customFormat="1" ht="12.75">
      <c r="A11" s="294" t="str">
        <f>'1 5 Pol'!B39</f>
        <v>755</v>
      </c>
      <c r="B11" s="62" t="str">
        <f>'1 5 Pol'!C39</f>
        <v>Vzduchotechnika - přechody</v>
      </c>
      <c r="D11" s="205"/>
      <c r="E11" s="295">
        <f>'1 5 Pol'!BA42</f>
        <v>0</v>
      </c>
      <c r="F11" s="296">
        <f>'1 5 Pol'!BB42</f>
        <v>0</v>
      </c>
      <c r="G11" s="296">
        <f>'1 5 Pol'!BC42</f>
        <v>0</v>
      </c>
      <c r="H11" s="296">
        <f>'1 5 Pol'!BD42</f>
        <v>0</v>
      </c>
      <c r="I11" s="297">
        <f>'1 5 Pol'!BE42</f>
        <v>0</v>
      </c>
    </row>
    <row r="12" spans="1:9" s="128" customFormat="1" ht="12.75">
      <c r="A12" s="294" t="str">
        <f>'1 5 Pol'!B43</f>
        <v>756</v>
      </c>
      <c r="B12" s="62" t="str">
        <f>'1 5 Pol'!C43</f>
        <v>Vzduchotechnika - odbočky</v>
      </c>
      <c r="D12" s="205"/>
      <c r="E12" s="295">
        <f>'1 5 Pol'!BA51</f>
        <v>0</v>
      </c>
      <c r="F12" s="296">
        <f>'1 5 Pol'!BB51</f>
        <v>0</v>
      </c>
      <c r="G12" s="296">
        <f>'1 5 Pol'!BC51</f>
        <v>0</v>
      </c>
      <c r="H12" s="296">
        <f>'1 5 Pol'!BD51</f>
        <v>0</v>
      </c>
      <c r="I12" s="297">
        <f>'1 5 Pol'!BE51</f>
        <v>0</v>
      </c>
    </row>
    <row r="13" spans="1:9" s="128" customFormat="1" ht="13.5" thickBot="1">
      <c r="A13" s="294" t="str">
        <f>'1 5 Pol'!B52</f>
        <v>757</v>
      </c>
      <c r="B13" s="62" t="str">
        <f>'1 5 Pol'!C52</f>
        <v>Vzduchotechnika - sběr kondenzátu</v>
      </c>
      <c r="D13" s="205"/>
      <c r="E13" s="295">
        <f>'1 5 Pol'!BA58</f>
        <v>0</v>
      </c>
      <c r="F13" s="296">
        <f>'1 5 Pol'!BB58</f>
        <v>0</v>
      </c>
      <c r="G13" s="296">
        <f>'1 5 Pol'!BC58</f>
        <v>0</v>
      </c>
      <c r="H13" s="296">
        <f>'1 5 Pol'!BD58</f>
        <v>0</v>
      </c>
      <c r="I13" s="297">
        <f>'1 5 Pol'!BE58</f>
        <v>0</v>
      </c>
    </row>
    <row r="14" spans="1:9" s="14" customFormat="1" ht="13.5" thickBot="1">
      <c r="A14" s="206"/>
      <c r="B14" s="207" t="s">
        <v>72</v>
      </c>
      <c r="C14" s="207"/>
      <c r="D14" s="208"/>
      <c r="E14" s="209">
        <f>SUM(E7:E13)</f>
        <v>0</v>
      </c>
      <c r="F14" s="210">
        <f>SUM(F7:F13)</f>
        <v>0</v>
      </c>
      <c r="G14" s="210">
        <f>SUM(G7:G13)</f>
        <v>0</v>
      </c>
      <c r="H14" s="210">
        <f>SUM(H7:H13)</f>
        <v>0</v>
      </c>
      <c r="I14" s="211">
        <f>SUM(I7:I13)</f>
        <v>0</v>
      </c>
    </row>
    <row r="15" spans="1:9" ht="12.7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57" ht="19.5" customHeight="1">
      <c r="A16" s="197" t="s">
        <v>73</v>
      </c>
      <c r="B16" s="197"/>
      <c r="C16" s="197"/>
      <c r="D16" s="197"/>
      <c r="E16" s="197"/>
      <c r="F16" s="197"/>
      <c r="G16" s="212"/>
      <c r="H16" s="197"/>
      <c r="I16" s="197"/>
      <c r="BA16" s="134"/>
      <c r="BB16" s="134"/>
      <c r="BC16" s="134"/>
      <c r="BD16" s="134"/>
      <c r="BE16" s="134"/>
    </row>
    <row r="17" ht="13.5" thickBot="1"/>
    <row r="18" spans="1:9" ht="12.75">
      <c r="A18" s="163" t="s">
        <v>74</v>
      </c>
      <c r="B18" s="164"/>
      <c r="C18" s="164"/>
      <c r="D18" s="213"/>
      <c r="E18" s="214" t="s">
        <v>75</v>
      </c>
      <c r="F18" s="215" t="s">
        <v>5</v>
      </c>
      <c r="G18" s="216" t="s">
        <v>76</v>
      </c>
      <c r="H18" s="217"/>
      <c r="I18" s="218" t="s">
        <v>75</v>
      </c>
    </row>
    <row r="19" spans="1:53" ht="12.75">
      <c r="A19" s="157"/>
      <c r="B19" s="148"/>
      <c r="C19" s="148"/>
      <c r="D19" s="219"/>
      <c r="E19" s="220"/>
      <c r="F19" s="221"/>
      <c r="G19" s="222">
        <f>CHOOSE(BA19+1,E14+F14,E14+F14+H14,E14+F14+G14+H14,E14,F14,H14,G14,H14+G14,0)</f>
        <v>0</v>
      </c>
      <c r="H19" s="223"/>
      <c r="I19" s="224">
        <f>E19+F19*G19/100</f>
        <v>0</v>
      </c>
      <c r="BA19" s="1">
        <v>8</v>
      </c>
    </row>
    <row r="20" spans="1:9" ht="13.5" thickBot="1">
      <c r="A20" s="225"/>
      <c r="B20" s="226" t="s">
        <v>77</v>
      </c>
      <c r="C20" s="227"/>
      <c r="D20" s="228"/>
      <c r="E20" s="229"/>
      <c r="F20" s="230"/>
      <c r="G20" s="230"/>
      <c r="H20" s="325">
        <f>SUM(I19:I19)</f>
        <v>0</v>
      </c>
      <c r="I20" s="326"/>
    </row>
    <row r="22" spans="2:9" ht="12.75">
      <c r="B22" s="14"/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</sheetData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1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customWidth="1"/>
    <col min="9" max="9" width="11.625" style="233" customWidth="1"/>
    <col min="10" max="10" width="11.00390625" style="233" customWidth="1"/>
    <col min="11" max="11" width="10.375" style="233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96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18" t="s">
        <v>2</v>
      </c>
      <c r="B3" s="319"/>
      <c r="C3" s="187" t="s">
        <v>99</v>
      </c>
      <c r="D3" s="237"/>
      <c r="E3" s="238" t="s">
        <v>78</v>
      </c>
      <c r="F3" s="239" t="str">
        <f>'1 5 Rek'!H1</f>
        <v>5</v>
      </c>
      <c r="G3" s="240"/>
    </row>
    <row r="4" spans="1:7" ht="13.5" thickBot="1">
      <c r="A4" s="330" t="s">
        <v>69</v>
      </c>
      <c r="B4" s="321"/>
      <c r="C4" s="193" t="s">
        <v>101</v>
      </c>
      <c r="D4" s="241"/>
      <c r="E4" s="331" t="str">
        <f>'1 5 Rek'!G2</f>
        <v>Liberec - Americká 742/60 - VZT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15" ht="12.75">
      <c r="A7" s="250" t="s">
        <v>90</v>
      </c>
      <c r="B7" s="251" t="s">
        <v>1942</v>
      </c>
      <c r="C7" s="252" t="s">
        <v>1943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1945</v>
      </c>
      <c r="C8" s="263" t="s">
        <v>1946</v>
      </c>
      <c r="D8" s="264" t="s">
        <v>212</v>
      </c>
      <c r="E8" s="265">
        <v>8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7</v>
      </c>
      <c r="AC8" s="233">
        <v>7</v>
      </c>
      <c r="AZ8" s="233">
        <v>2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7</v>
      </c>
    </row>
    <row r="9" spans="1:80" ht="22.5">
      <c r="A9" s="261">
        <v>2</v>
      </c>
      <c r="B9" s="262" t="s">
        <v>1947</v>
      </c>
      <c r="C9" s="263" t="s">
        <v>1948</v>
      </c>
      <c r="D9" s="264" t="s">
        <v>93</v>
      </c>
      <c r="E9" s="265">
        <v>2</v>
      </c>
      <c r="F9" s="265">
        <v>0</v>
      </c>
      <c r="G9" s="266">
        <f>E9*F9</f>
        <v>0</v>
      </c>
      <c r="H9" s="267">
        <v>0</v>
      </c>
      <c r="I9" s="268">
        <f>E9*H9</f>
        <v>0</v>
      </c>
      <c r="J9" s="267"/>
      <c r="K9" s="268">
        <f>E9*J9</f>
        <v>0</v>
      </c>
      <c r="O9" s="260">
        <v>2</v>
      </c>
      <c r="AA9" s="233">
        <v>12</v>
      </c>
      <c r="AB9" s="233">
        <v>0</v>
      </c>
      <c r="AC9" s="233">
        <v>2</v>
      </c>
      <c r="AZ9" s="233">
        <v>2</v>
      </c>
      <c r="BA9" s="233">
        <f>IF(AZ9=1,G9,0)</f>
        <v>0</v>
      </c>
      <c r="BB9" s="233">
        <f>IF(AZ9=2,G9,0)</f>
        <v>0</v>
      </c>
      <c r="BC9" s="233">
        <f>IF(AZ9=3,G9,0)</f>
        <v>0</v>
      </c>
      <c r="BD9" s="233">
        <f>IF(AZ9=4,G9,0)</f>
        <v>0</v>
      </c>
      <c r="BE9" s="233">
        <f>IF(AZ9=5,G9,0)</f>
        <v>0</v>
      </c>
      <c r="CA9" s="260">
        <v>12</v>
      </c>
      <c r="CB9" s="260">
        <v>0</v>
      </c>
    </row>
    <row r="10" spans="1:80" ht="22.5">
      <c r="A10" s="261">
        <v>3</v>
      </c>
      <c r="B10" s="262" t="s">
        <v>1949</v>
      </c>
      <c r="C10" s="263" t="s">
        <v>1950</v>
      </c>
      <c r="D10" s="264" t="s">
        <v>93</v>
      </c>
      <c r="E10" s="265">
        <v>3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/>
      <c r="K10" s="268">
        <f>E10*J10</f>
        <v>0</v>
      </c>
      <c r="O10" s="260">
        <v>2</v>
      </c>
      <c r="AA10" s="233">
        <v>12</v>
      </c>
      <c r="AB10" s="233">
        <v>0</v>
      </c>
      <c r="AC10" s="233">
        <v>3</v>
      </c>
      <c r="AZ10" s="233">
        <v>2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12</v>
      </c>
      <c r="CB10" s="260">
        <v>0</v>
      </c>
    </row>
    <row r="11" spans="1:80" ht="22.5">
      <c r="A11" s="261">
        <v>4</v>
      </c>
      <c r="B11" s="262" t="s">
        <v>1951</v>
      </c>
      <c r="C11" s="263" t="s">
        <v>1952</v>
      </c>
      <c r="D11" s="264" t="s">
        <v>93</v>
      </c>
      <c r="E11" s="265">
        <v>2</v>
      </c>
      <c r="F11" s="265">
        <v>0</v>
      </c>
      <c r="G11" s="266">
        <f>E11*F11</f>
        <v>0</v>
      </c>
      <c r="H11" s="267">
        <v>0</v>
      </c>
      <c r="I11" s="268">
        <f>E11*H11</f>
        <v>0</v>
      </c>
      <c r="J11" s="267"/>
      <c r="K11" s="268">
        <f>E11*J11</f>
        <v>0</v>
      </c>
      <c r="O11" s="260">
        <v>2</v>
      </c>
      <c r="AA11" s="233">
        <v>12</v>
      </c>
      <c r="AB11" s="233">
        <v>0</v>
      </c>
      <c r="AC11" s="233">
        <v>4</v>
      </c>
      <c r="AZ11" s="233">
        <v>2</v>
      </c>
      <c r="BA11" s="233">
        <f>IF(AZ11=1,G11,0)</f>
        <v>0</v>
      </c>
      <c r="BB11" s="233">
        <f>IF(AZ11=2,G11,0)</f>
        <v>0</v>
      </c>
      <c r="BC11" s="233">
        <f>IF(AZ11=3,G11,0)</f>
        <v>0</v>
      </c>
      <c r="BD11" s="233">
        <f>IF(AZ11=4,G11,0)</f>
        <v>0</v>
      </c>
      <c r="BE11" s="233">
        <f>IF(AZ11=5,G11,0)</f>
        <v>0</v>
      </c>
      <c r="CA11" s="260">
        <v>12</v>
      </c>
      <c r="CB11" s="260">
        <v>0</v>
      </c>
    </row>
    <row r="12" spans="1:80" ht="22.5">
      <c r="A12" s="261">
        <v>5</v>
      </c>
      <c r="B12" s="262" t="s">
        <v>1953</v>
      </c>
      <c r="C12" s="263" t="s">
        <v>1954</v>
      </c>
      <c r="D12" s="264" t="s">
        <v>93</v>
      </c>
      <c r="E12" s="265">
        <v>6</v>
      </c>
      <c r="F12" s="265">
        <v>0</v>
      </c>
      <c r="G12" s="266">
        <f>E12*F12</f>
        <v>0</v>
      </c>
      <c r="H12" s="267">
        <v>0</v>
      </c>
      <c r="I12" s="268">
        <f>E12*H12</f>
        <v>0</v>
      </c>
      <c r="J12" s="267"/>
      <c r="K12" s="268">
        <f>E12*J12</f>
        <v>0</v>
      </c>
      <c r="O12" s="260">
        <v>2</v>
      </c>
      <c r="AA12" s="233">
        <v>12</v>
      </c>
      <c r="AB12" s="233">
        <v>0</v>
      </c>
      <c r="AC12" s="233">
        <v>5</v>
      </c>
      <c r="AZ12" s="233">
        <v>2</v>
      </c>
      <c r="BA12" s="233">
        <f>IF(AZ12=1,G12,0)</f>
        <v>0</v>
      </c>
      <c r="BB12" s="233">
        <f>IF(AZ12=2,G12,0)</f>
        <v>0</v>
      </c>
      <c r="BC12" s="233">
        <f>IF(AZ12=3,G12,0)</f>
        <v>0</v>
      </c>
      <c r="BD12" s="233">
        <f>IF(AZ12=4,G12,0)</f>
        <v>0</v>
      </c>
      <c r="BE12" s="233">
        <f>IF(AZ12=5,G12,0)</f>
        <v>0</v>
      </c>
      <c r="CA12" s="260">
        <v>12</v>
      </c>
      <c r="CB12" s="260">
        <v>0</v>
      </c>
    </row>
    <row r="13" spans="1:57" ht="12.75">
      <c r="A13" s="278"/>
      <c r="B13" s="279" t="s">
        <v>94</v>
      </c>
      <c r="C13" s="280" t="s">
        <v>1944</v>
      </c>
      <c r="D13" s="281"/>
      <c r="E13" s="282"/>
      <c r="F13" s="283"/>
      <c r="G13" s="284">
        <f>SUM(G7:G12)</f>
        <v>0</v>
      </c>
      <c r="H13" s="285"/>
      <c r="I13" s="286">
        <f>SUM(I7:I12)</f>
        <v>0</v>
      </c>
      <c r="J13" s="285"/>
      <c r="K13" s="286">
        <f>SUM(K7:K12)</f>
        <v>0</v>
      </c>
      <c r="O13" s="260">
        <v>4</v>
      </c>
      <c r="BA13" s="287">
        <f>SUM(BA7:BA12)</f>
        <v>0</v>
      </c>
      <c r="BB13" s="287">
        <f>SUM(BB7:BB12)</f>
        <v>0</v>
      </c>
      <c r="BC13" s="287">
        <f>SUM(BC7:BC12)</f>
        <v>0</v>
      </c>
      <c r="BD13" s="287">
        <f>SUM(BD7:BD12)</f>
        <v>0</v>
      </c>
      <c r="BE13" s="287">
        <f>SUM(BE7:BE12)</f>
        <v>0</v>
      </c>
    </row>
    <row r="14" spans="1:15" ht="12.75">
      <c r="A14" s="250" t="s">
        <v>90</v>
      </c>
      <c r="B14" s="251" t="s">
        <v>1955</v>
      </c>
      <c r="C14" s="252" t="s">
        <v>1956</v>
      </c>
      <c r="D14" s="253"/>
      <c r="E14" s="254"/>
      <c r="F14" s="254"/>
      <c r="G14" s="255"/>
      <c r="H14" s="256"/>
      <c r="I14" s="257"/>
      <c r="J14" s="258"/>
      <c r="K14" s="259"/>
      <c r="O14" s="260">
        <v>1</v>
      </c>
    </row>
    <row r="15" spans="1:80" ht="22.5">
      <c r="A15" s="261">
        <v>6</v>
      </c>
      <c r="B15" s="262" t="s">
        <v>1958</v>
      </c>
      <c r="C15" s="263" t="s">
        <v>1959</v>
      </c>
      <c r="D15" s="264" t="s">
        <v>212</v>
      </c>
      <c r="E15" s="265">
        <v>4</v>
      </c>
      <c r="F15" s="265">
        <v>0</v>
      </c>
      <c r="G15" s="266">
        <f>E15*F15</f>
        <v>0</v>
      </c>
      <c r="H15" s="267">
        <v>0</v>
      </c>
      <c r="I15" s="268">
        <f>E15*H15</f>
        <v>0</v>
      </c>
      <c r="J15" s="267">
        <v>0</v>
      </c>
      <c r="K15" s="268">
        <f>E15*J15</f>
        <v>0</v>
      </c>
      <c r="O15" s="260">
        <v>2</v>
      </c>
      <c r="AA15" s="233">
        <v>1</v>
      </c>
      <c r="AB15" s="233">
        <v>7</v>
      </c>
      <c r="AC15" s="233">
        <v>7</v>
      </c>
      <c r="AZ15" s="233">
        <v>2</v>
      </c>
      <c r="BA15" s="233">
        <f>IF(AZ15=1,G15,0)</f>
        <v>0</v>
      </c>
      <c r="BB15" s="233">
        <f>IF(AZ15=2,G15,0)</f>
        <v>0</v>
      </c>
      <c r="BC15" s="233">
        <f>IF(AZ15=3,G15,0)</f>
        <v>0</v>
      </c>
      <c r="BD15" s="233">
        <f>IF(AZ15=4,G15,0)</f>
        <v>0</v>
      </c>
      <c r="BE15" s="233">
        <f>IF(AZ15=5,G15,0)</f>
        <v>0</v>
      </c>
      <c r="CA15" s="260">
        <v>1</v>
      </c>
      <c r="CB15" s="260">
        <v>7</v>
      </c>
    </row>
    <row r="16" spans="1:80" ht="12.75">
      <c r="A16" s="261">
        <v>7</v>
      </c>
      <c r="B16" s="262" t="s">
        <v>1960</v>
      </c>
      <c r="C16" s="263" t="s">
        <v>1961</v>
      </c>
      <c r="D16" s="264" t="s">
        <v>93</v>
      </c>
      <c r="E16" s="265">
        <v>1</v>
      </c>
      <c r="F16" s="265">
        <v>0</v>
      </c>
      <c r="G16" s="266">
        <f>E16*F16</f>
        <v>0</v>
      </c>
      <c r="H16" s="267">
        <v>0</v>
      </c>
      <c r="I16" s="268">
        <f>E16*H16</f>
        <v>0</v>
      </c>
      <c r="J16" s="267"/>
      <c r="K16" s="268">
        <f>E16*J16</f>
        <v>0</v>
      </c>
      <c r="O16" s="260">
        <v>2</v>
      </c>
      <c r="AA16" s="233">
        <v>12</v>
      </c>
      <c r="AB16" s="233">
        <v>0</v>
      </c>
      <c r="AC16" s="233">
        <v>7</v>
      </c>
      <c r="AZ16" s="233">
        <v>2</v>
      </c>
      <c r="BA16" s="233">
        <f>IF(AZ16=1,G16,0)</f>
        <v>0</v>
      </c>
      <c r="BB16" s="233">
        <f>IF(AZ16=2,G16,0)</f>
        <v>0</v>
      </c>
      <c r="BC16" s="233">
        <f>IF(AZ16=3,G16,0)</f>
        <v>0</v>
      </c>
      <c r="BD16" s="233">
        <f>IF(AZ16=4,G16,0)</f>
        <v>0</v>
      </c>
      <c r="BE16" s="233">
        <f>IF(AZ16=5,G16,0)</f>
        <v>0</v>
      </c>
      <c r="CA16" s="260">
        <v>12</v>
      </c>
      <c r="CB16" s="260">
        <v>0</v>
      </c>
    </row>
    <row r="17" spans="1:80" ht="12.75">
      <c r="A17" s="261">
        <v>8</v>
      </c>
      <c r="B17" s="262" t="s">
        <v>1962</v>
      </c>
      <c r="C17" s="263" t="s">
        <v>1963</v>
      </c>
      <c r="D17" s="264" t="s">
        <v>93</v>
      </c>
      <c r="E17" s="265">
        <v>1</v>
      </c>
      <c r="F17" s="265">
        <v>0</v>
      </c>
      <c r="G17" s="266">
        <f>E17*F17</f>
        <v>0</v>
      </c>
      <c r="H17" s="267">
        <v>0</v>
      </c>
      <c r="I17" s="268">
        <f>E17*H17</f>
        <v>0</v>
      </c>
      <c r="J17" s="267"/>
      <c r="K17" s="268">
        <f>E17*J17</f>
        <v>0</v>
      </c>
      <c r="O17" s="260">
        <v>2</v>
      </c>
      <c r="AA17" s="233">
        <v>12</v>
      </c>
      <c r="AB17" s="233">
        <v>0</v>
      </c>
      <c r="AC17" s="233">
        <v>8</v>
      </c>
      <c r="AZ17" s="233">
        <v>2</v>
      </c>
      <c r="BA17" s="233">
        <f>IF(AZ17=1,G17,0)</f>
        <v>0</v>
      </c>
      <c r="BB17" s="233">
        <f>IF(AZ17=2,G17,0)</f>
        <v>0</v>
      </c>
      <c r="BC17" s="233">
        <f>IF(AZ17=3,G17,0)</f>
        <v>0</v>
      </c>
      <c r="BD17" s="233">
        <f>IF(AZ17=4,G17,0)</f>
        <v>0</v>
      </c>
      <c r="BE17" s="233">
        <f>IF(AZ17=5,G17,0)</f>
        <v>0</v>
      </c>
      <c r="CA17" s="260">
        <v>12</v>
      </c>
      <c r="CB17" s="260">
        <v>0</v>
      </c>
    </row>
    <row r="18" spans="1:80" ht="12.75">
      <c r="A18" s="261">
        <v>9</v>
      </c>
      <c r="B18" s="262" t="s">
        <v>1964</v>
      </c>
      <c r="C18" s="263" t="s">
        <v>1965</v>
      </c>
      <c r="D18" s="264" t="s">
        <v>93</v>
      </c>
      <c r="E18" s="265">
        <v>1</v>
      </c>
      <c r="F18" s="265">
        <v>0</v>
      </c>
      <c r="G18" s="266">
        <f>E18*F18</f>
        <v>0</v>
      </c>
      <c r="H18" s="267">
        <v>0</v>
      </c>
      <c r="I18" s="268">
        <f>E18*H18</f>
        <v>0</v>
      </c>
      <c r="J18" s="267"/>
      <c r="K18" s="268">
        <f>E18*J18</f>
        <v>0</v>
      </c>
      <c r="O18" s="260">
        <v>2</v>
      </c>
      <c r="AA18" s="233">
        <v>12</v>
      </c>
      <c r="AB18" s="233">
        <v>0</v>
      </c>
      <c r="AC18" s="233">
        <v>9</v>
      </c>
      <c r="AZ18" s="233">
        <v>2</v>
      </c>
      <c r="BA18" s="233">
        <f>IF(AZ18=1,G18,0)</f>
        <v>0</v>
      </c>
      <c r="BB18" s="233">
        <f>IF(AZ18=2,G18,0)</f>
        <v>0</v>
      </c>
      <c r="BC18" s="233">
        <f>IF(AZ18=3,G18,0)</f>
        <v>0</v>
      </c>
      <c r="BD18" s="233">
        <f>IF(AZ18=4,G18,0)</f>
        <v>0</v>
      </c>
      <c r="BE18" s="233">
        <f>IF(AZ18=5,G18,0)</f>
        <v>0</v>
      </c>
      <c r="CA18" s="260">
        <v>12</v>
      </c>
      <c r="CB18" s="260">
        <v>0</v>
      </c>
    </row>
    <row r="19" spans="1:80" ht="12.75">
      <c r="A19" s="261">
        <v>10</v>
      </c>
      <c r="B19" s="262" t="s">
        <v>1966</v>
      </c>
      <c r="C19" s="263" t="s">
        <v>1967</v>
      </c>
      <c r="D19" s="264" t="s">
        <v>93</v>
      </c>
      <c r="E19" s="265">
        <v>1</v>
      </c>
      <c r="F19" s="265">
        <v>0</v>
      </c>
      <c r="G19" s="266">
        <f>E19*F19</f>
        <v>0</v>
      </c>
      <c r="H19" s="267">
        <v>0</v>
      </c>
      <c r="I19" s="268">
        <f>E19*H19</f>
        <v>0</v>
      </c>
      <c r="J19" s="267"/>
      <c r="K19" s="268">
        <f>E19*J19</f>
        <v>0</v>
      </c>
      <c r="O19" s="260">
        <v>2</v>
      </c>
      <c r="AA19" s="233">
        <v>12</v>
      </c>
      <c r="AB19" s="233">
        <v>0</v>
      </c>
      <c r="AC19" s="233">
        <v>10</v>
      </c>
      <c r="AZ19" s="233">
        <v>2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12</v>
      </c>
      <c r="CB19" s="260">
        <v>0</v>
      </c>
    </row>
    <row r="20" spans="1:57" ht="12.75">
      <c r="A20" s="278"/>
      <c r="B20" s="279" t="s">
        <v>94</v>
      </c>
      <c r="C20" s="280" t="s">
        <v>1957</v>
      </c>
      <c r="D20" s="281"/>
      <c r="E20" s="282"/>
      <c r="F20" s="283"/>
      <c r="G20" s="284">
        <f>SUM(G14:G19)</f>
        <v>0</v>
      </c>
      <c r="H20" s="285"/>
      <c r="I20" s="286">
        <f>SUM(I14:I19)</f>
        <v>0</v>
      </c>
      <c r="J20" s="285"/>
      <c r="K20" s="286">
        <f>SUM(K14:K19)</f>
        <v>0</v>
      </c>
      <c r="O20" s="260">
        <v>4</v>
      </c>
      <c r="BA20" s="287">
        <f>SUM(BA14:BA19)</f>
        <v>0</v>
      </c>
      <c r="BB20" s="287">
        <f>SUM(BB14:BB19)</f>
        <v>0</v>
      </c>
      <c r="BC20" s="287">
        <f>SUM(BC14:BC19)</f>
        <v>0</v>
      </c>
      <c r="BD20" s="287">
        <f>SUM(BD14:BD19)</f>
        <v>0</v>
      </c>
      <c r="BE20" s="287">
        <f>SUM(BE14:BE19)</f>
        <v>0</v>
      </c>
    </row>
    <row r="21" spans="1:15" ht="12.75">
      <c r="A21" s="250" t="s">
        <v>90</v>
      </c>
      <c r="B21" s="251" t="s">
        <v>1968</v>
      </c>
      <c r="C21" s="252" t="s">
        <v>1969</v>
      </c>
      <c r="D21" s="253"/>
      <c r="E21" s="254"/>
      <c r="F21" s="254"/>
      <c r="G21" s="255"/>
      <c r="H21" s="256"/>
      <c r="I21" s="257"/>
      <c r="J21" s="258"/>
      <c r="K21" s="259"/>
      <c r="O21" s="260">
        <v>1</v>
      </c>
    </row>
    <row r="22" spans="1:80" ht="22.5">
      <c r="A22" s="261">
        <v>11</v>
      </c>
      <c r="B22" s="262" t="s">
        <v>1971</v>
      </c>
      <c r="C22" s="263" t="s">
        <v>1972</v>
      </c>
      <c r="D22" s="264" t="s">
        <v>182</v>
      </c>
      <c r="E22" s="265">
        <v>6</v>
      </c>
      <c r="F22" s="265">
        <v>0</v>
      </c>
      <c r="G22" s="266">
        <f aca="true" t="shared" si="0" ref="G22:G29">E22*F22</f>
        <v>0</v>
      </c>
      <c r="H22" s="267">
        <v>0</v>
      </c>
      <c r="I22" s="268">
        <f aca="true" t="shared" si="1" ref="I22:I29">E22*H22</f>
        <v>0</v>
      </c>
      <c r="J22" s="267"/>
      <c r="K22" s="268">
        <f aca="true" t="shared" si="2" ref="K22:K29">E22*J22</f>
        <v>0</v>
      </c>
      <c r="O22" s="260">
        <v>2</v>
      </c>
      <c r="AA22" s="233">
        <v>12</v>
      </c>
      <c r="AB22" s="233">
        <v>0</v>
      </c>
      <c r="AC22" s="233">
        <v>11</v>
      </c>
      <c r="AZ22" s="233">
        <v>2</v>
      </c>
      <c r="BA22" s="233">
        <f aca="true" t="shared" si="3" ref="BA22:BA29">IF(AZ22=1,G22,0)</f>
        <v>0</v>
      </c>
      <c r="BB22" s="233">
        <f aca="true" t="shared" si="4" ref="BB22:BB29">IF(AZ22=2,G22,0)</f>
        <v>0</v>
      </c>
      <c r="BC22" s="233">
        <f aca="true" t="shared" si="5" ref="BC22:BC29">IF(AZ22=3,G22,0)</f>
        <v>0</v>
      </c>
      <c r="BD22" s="233">
        <f aca="true" t="shared" si="6" ref="BD22:BD29">IF(AZ22=4,G22,0)</f>
        <v>0</v>
      </c>
      <c r="BE22" s="233">
        <f aca="true" t="shared" si="7" ref="BE22:BE29">IF(AZ22=5,G22,0)</f>
        <v>0</v>
      </c>
      <c r="CA22" s="260">
        <v>12</v>
      </c>
      <c r="CB22" s="260">
        <v>0</v>
      </c>
    </row>
    <row r="23" spans="1:80" ht="22.5">
      <c r="A23" s="261">
        <v>12</v>
      </c>
      <c r="B23" s="262" t="s">
        <v>1973</v>
      </c>
      <c r="C23" s="263" t="s">
        <v>1974</v>
      </c>
      <c r="D23" s="264" t="s">
        <v>182</v>
      </c>
      <c r="E23" s="265">
        <v>21</v>
      </c>
      <c r="F23" s="265">
        <v>0</v>
      </c>
      <c r="G23" s="266">
        <f t="shared" si="0"/>
        <v>0</v>
      </c>
      <c r="H23" s="267">
        <v>0</v>
      </c>
      <c r="I23" s="268">
        <f t="shared" si="1"/>
        <v>0</v>
      </c>
      <c r="J23" s="267"/>
      <c r="K23" s="268">
        <f t="shared" si="2"/>
        <v>0</v>
      </c>
      <c r="O23" s="260">
        <v>2</v>
      </c>
      <c r="AA23" s="233">
        <v>12</v>
      </c>
      <c r="AB23" s="233">
        <v>0</v>
      </c>
      <c r="AC23" s="233">
        <v>12</v>
      </c>
      <c r="AZ23" s="233">
        <v>2</v>
      </c>
      <c r="BA23" s="233">
        <f t="shared" si="3"/>
        <v>0</v>
      </c>
      <c r="BB23" s="233">
        <f t="shared" si="4"/>
        <v>0</v>
      </c>
      <c r="BC23" s="233">
        <f t="shared" si="5"/>
        <v>0</v>
      </c>
      <c r="BD23" s="233">
        <f t="shared" si="6"/>
        <v>0</v>
      </c>
      <c r="BE23" s="233">
        <f t="shared" si="7"/>
        <v>0</v>
      </c>
      <c r="CA23" s="260">
        <v>12</v>
      </c>
      <c r="CB23" s="260">
        <v>0</v>
      </c>
    </row>
    <row r="24" spans="1:80" ht="22.5">
      <c r="A24" s="261">
        <v>13</v>
      </c>
      <c r="B24" s="262" t="s">
        <v>1975</v>
      </c>
      <c r="C24" s="263" t="s">
        <v>1976</v>
      </c>
      <c r="D24" s="264" t="s">
        <v>182</v>
      </c>
      <c r="E24" s="265">
        <v>19</v>
      </c>
      <c r="F24" s="265">
        <v>0</v>
      </c>
      <c r="G24" s="266">
        <f t="shared" si="0"/>
        <v>0</v>
      </c>
      <c r="H24" s="267">
        <v>0</v>
      </c>
      <c r="I24" s="268">
        <f t="shared" si="1"/>
        <v>0</v>
      </c>
      <c r="J24" s="267"/>
      <c r="K24" s="268">
        <f t="shared" si="2"/>
        <v>0</v>
      </c>
      <c r="O24" s="260">
        <v>2</v>
      </c>
      <c r="AA24" s="233">
        <v>12</v>
      </c>
      <c r="AB24" s="233">
        <v>0</v>
      </c>
      <c r="AC24" s="233">
        <v>13</v>
      </c>
      <c r="AZ24" s="233">
        <v>2</v>
      </c>
      <c r="BA24" s="233">
        <f t="shared" si="3"/>
        <v>0</v>
      </c>
      <c r="BB24" s="233">
        <f t="shared" si="4"/>
        <v>0</v>
      </c>
      <c r="BC24" s="233">
        <f t="shared" si="5"/>
        <v>0</v>
      </c>
      <c r="BD24" s="233">
        <f t="shared" si="6"/>
        <v>0</v>
      </c>
      <c r="BE24" s="233">
        <f t="shared" si="7"/>
        <v>0</v>
      </c>
      <c r="CA24" s="260">
        <v>12</v>
      </c>
      <c r="CB24" s="260">
        <v>0</v>
      </c>
    </row>
    <row r="25" spans="1:80" ht="22.5">
      <c r="A25" s="261">
        <v>14</v>
      </c>
      <c r="B25" s="262" t="s">
        <v>1977</v>
      </c>
      <c r="C25" s="263" t="s">
        <v>1978</v>
      </c>
      <c r="D25" s="264" t="s">
        <v>182</v>
      </c>
      <c r="E25" s="265">
        <v>19</v>
      </c>
      <c r="F25" s="265">
        <v>0</v>
      </c>
      <c r="G25" s="266">
        <f t="shared" si="0"/>
        <v>0</v>
      </c>
      <c r="H25" s="267">
        <v>0</v>
      </c>
      <c r="I25" s="268">
        <f t="shared" si="1"/>
        <v>0</v>
      </c>
      <c r="J25" s="267"/>
      <c r="K25" s="268">
        <f t="shared" si="2"/>
        <v>0</v>
      </c>
      <c r="O25" s="260">
        <v>2</v>
      </c>
      <c r="AA25" s="233">
        <v>12</v>
      </c>
      <c r="AB25" s="233">
        <v>0</v>
      </c>
      <c r="AC25" s="233">
        <v>14</v>
      </c>
      <c r="AZ25" s="233">
        <v>2</v>
      </c>
      <c r="BA25" s="233">
        <f t="shared" si="3"/>
        <v>0</v>
      </c>
      <c r="BB25" s="233">
        <f t="shared" si="4"/>
        <v>0</v>
      </c>
      <c r="BC25" s="233">
        <f t="shared" si="5"/>
        <v>0</v>
      </c>
      <c r="BD25" s="233">
        <f t="shared" si="6"/>
        <v>0</v>
      </c>
      <c r="BE25" s="233">
        <f t="shared" si="7"/>
        <v>0</v>
      </c>
      <c r="CA25" s="260">
        <v>12</v>
      </c>
      <c r="CB25" s="260">
        <v>0</v>
      </c>
    </row>
    <row r="26" spans="1:80" ht="22.5">
      <c r="A26" s="261">
        <v>15</v>
      </c>
      <c r="B26" s="262" t="s">
        <v>1979</v>
      </c>
      <c r="C26" s="263" t="s">
        <v>1980</v>
      </c>
      <c r="D26" s="264" t="s">
        <v>182</v>
      </c>
      <c r="E26" s="265">
        <v>8</v>
      </c>
      <c r="F26" s="265">
        <v>0</v>
      </c>
      <c r="G26" s="266">
        <f t="shared" si="0"/>
        <v>0</v>
      </c>
      <c r="H26" s="267">
        <v>0</v>
      </c>
      <c r="I26" s="268">
        <f t="shared" si="1"/>
        <v>0</v>
      </c>
      <c r="J26" s="267"/>
      <c r="K26" s="268">
        <f t="shared" si="2"/>
        <v>0</v>
      </c>
      <c r="O26" s="260">
        <v>2</v>
      </c>
      <c r="AA26" s="233">
        <v>12</v>
      </c>
      <c r="AB26" s="233">
        <v>0</v>
      </c>
      <c r="AC26" s="233">
        <v>15</v>
      </c>
      <c r="AZ26" s="233">
        <v>2</v>
      </c>
      <c r="BA26" s="233">
        <f t="shared" si="3"/>
        <v>0</v>
      </c>
      <c r="BB26" s="233">
        <f t="shared" si="4"/>
        <v>0</v>
      </c>
      <c r="BC26" s="233">
        <f t="shared" si="5"/>
        <v>0</v>
      </c>
      <c r="BD26" s="233">
        <f t="shared" si="6"/>
        <v>0</v>
      </c>
      <c r="BE26" s="233">
        <f t="shared" si="7"/>
        <v>0</v>
      </c>
      <c r="CA26" s="260">
        <v>12</v>
      </c>
      <c r="CB26" s="260">
        <v>0</v>
      </c>
    </row>
    <row r="27" spans="1:80" ht="22.5">
      <c r="A27" s="261">
        <v>16</v>
      </c>
      <c r="B27" s="262" t="s">
        <v>1809</v>
      </c>
      <c r="C27" s="263" t="s">
        <v>1810</v>
      </c>
      <c r="D27" s="264" t="s">
        <v>182</v>
      </c>
      <c r="E27" s="265">
        <v>8</v>
      </c>
      <c r="F27" s="265">
        <v>0</v>
      </c>
      <c r="G27" s="266">
        <f t="shared" si="0"/>
        <v>0</v>
      </c>
      <c r="H27" s="267">
        <v>0</v>
      </c>
      <c r="I27" s="268">
        <f t="shared" si="1"/>
        <v>0</v>
      </c>
      <c r="J27" s="267">
        <v>0</v>
      </c>
      <c r="K27" s="268">
        <f t="shared" si="2"/>
        <v>0</v>
      </c>
      <c r="O27" s="260">
        <v>2</v>
      </c>
      <c r="AA27" s="233">
        <v>1</v>
      </c>
      <c r="AB27" s="233">
        <v>7</v>
      </c>
      <c r="AC27" s="233">
        <v>7</v>
      </c>
      <c r="AZ27" s="233">
        <v>2</v>
      </c>
      <c r="BA27" s="233">
        <f t="shared" si="3"/>
        <v>0</v>
      </c>
      <c r="BB27" s="233">
        <f t="shared" si="4"/>
        <v>0</v>
      </c>
      <c r="BC27" s="233">
        <f t="shared" si="5"/>
        <v>0</v>
      </c>
      <c r="BD27" s="233">
        <f t="shared" si="6"/>
        <v>0</v>
      </c>
      <c r="BE27" s="233">
        <f t="shared" si="7"/>
        <v>0</v>
      </c>
      <c r="CA27" s="260">
        <v>1</v>
      </c>
      <c r="CB27" s="260">
        <v>7</v>
      </c>
    </row>
    <row r="28" spans="1:80" ht="22.5">
      <c r="A28" s="261">
        <v>17</v>
      </c>
      <c r="B28" s="262" t="s">
        <v>1981</v>
      </c>
      <c r="C28" s="263" t="s">
        <v>1982</v>
      </c>
      <c r="D28" s="264" t="s">
        <v>182</v>
      </c>
      <c r="E28" s="265">
        <v>8</v>
      </c>
      <c r="F28" s="265">
        <v>0</v>
      </c>
      <c r="G28" s="266">
        <f t="shared" si="0"/>
        <v>0</v>
      </c>
      <c r="H28" s="267">
        <v>0</v>
      </c>
      <c r="I28" s="268">
        <f t="shared" si="1"/>
        <v>0</v>
      </c>
      <c r="J28" s="267"/>
      <c r="K28" s="268">
        <f t="shared" si="2"/>
        <v>0</v>
      </c>
      <c r="O28" s="260">
        <v>2</v>
      </c>
      <c r="AA28" s="233">
        <v>12</v>
      </c>
      <c r="AB28" s="233">
        <v>0</v>
      </c>
      <c r="AC28" s="233">
        <v>17</v>
      </c>
      <c r="AZ28" s="233">
        <v>2</v>
      </c>
      <c r="BA28" s="233">
        <f t="shared" si="3"/>
        <v>0</v>
      </c>
      <c r="BB28" s="233">
        <f t="shared" si="4"/>
        <v>0</v>
      </c>
      <c r="BC28" s="233">
        <f t="shared" si="5"/>
        <v>0</v>
      </c>
      <c r="BD28" s="233">
        <f t="shared" si="6"/>
        <v>0</v>
      </c>
      <c r="BE28" s="233">
        <f t="shared" si="7"/>
        <v>0</v>
      </c>
      <c r="CA28" s="260">
        <v>12</v>
      </c>
      <c r="CB28" s="260">
        <v>0</v>
      </c>
    </row>
    <row r="29" spans="1:80" ht="22.5">
      <c r="A29" s="261">
        <v>18</v>
      </c>
      <c r="B29" s="262" t="s">
        <v>1983</v>
      </c>
      <c r="C29" s="263" t="s">
        <v>1984</v>
      </c>
      <c r="D29" s="264" t="s">
        <v>182</v>
      </c>
      <c r="E29" s="265">
        <v>30</v>
      </c>
      <c r="F29" s="265">
        <v>0</v>
      </c>
      <c r="G29" s="266">
        <f t="shared" si="0"/>
        <v>0</v>
      </c>
      <c r="H29" s="267">
        <v>0</v>
      </c>
      <c r="I29" s="268">
        <f t="shared" si="1"/>
        <v>0</v>
      </c>
      <c r="J29" s="267"/>
      <c r="K29" s="268">
        <f t="shared" si="2"/>
        <v>0</v>
      </c>
      <c r="O29" s="260">
        <v>2</v>
      </c>
      <c r="AA29" s="233">
        <v>12</v>
      </c>
      <c r="AB29" s="233">
        <v>0</v>
      </c>
      <c r="AC29" s="233">
        <v>18</v>
      </c>
      <c r="AZ29" s="233">
        <v>2</v>
      </c>
      <c r="BA29" s="233">
        <f t="shared" si="3"/>
        <v>0</v>
      </c>
      <c r="BB29" s="233">
        <f t="shared" si="4"/>
        <v>0</v>
      </c>
      <c r="BC29" s="233">
        <f t="shared" si="5"/>
        <v>0</v>
      </c>
      <c r="BD29" s="233">
        <f t="shared" si="6"/>
        <v>0</v>
      </c>
      <c r="BE29" s="233">
        <f t="shared" si="7"/>
        <v>0</v>
      </c>
      <c r="CA29" s="260">
        <v>12</v>
      </c>
      <c r="CB29" s="260">
        <v>0</v>
      </c>
    </row>
    <row r="30" spans="1:57" ht="12.75">
      <c r="A30" s="278"/>
      <c r="B30" s="279" t="s">
        <v>94</v>
      </c>
      <c r="C30" s="280" t="s">
        <v>1970</v>
      </c>
      <c r="D30" s="281"/>
      <c r="E30" s="282"/>
      <c r="F30" s="283"/>
      <c r="G30" s="284">
        <f>SUM(G21:G29)</f>
        <v>0</v>
      </c>
      <c r="H30" s="285"/>
      <c r="I30" s="286">
        <f>SUM(I21:I29)</f>
        <v>0</v>
      </c>
      <c r="J30" s="285"/>
      <c r="K30" s="286">
        <f>SUM(K21:K29)</f>
        <v>0</v>
      </c>
      <c r="O30" s="260">
        <v>4</v>
      </c>
      <c r="BA30" s="287">
        <f>SUM(BA21:BA29)</f>
        <v>0</v>
      </c>
      <c r="BB30" s="287">
        <f>SUM(BB21:BB29)</f>
        <v>0</v>
      </c>
      <c r="BC30" s="287">
        <f>SUM(BC21:BC29)</f>
        <v>0</v>
      </c>
      <c r="BD30" s="287">
        <f>SUM(BD21:BD29)</f>
        <v>0</v>
      </c>
      <c r="BE30" s="287">
        <f>SUM(BE21:BE29)</f>
        <v>0</v>
      </c>
    </row>
    <row r="31" spans="1:15" ht="12.75">
      <c r="A31" s="250" t="s">
        <v>90</v>
      </c>
      <c r="B31" s="251" t="s">
        <v>1985</v>
      </c>
      <c r="C31" s="252" t="s">
        <v>1986</v>
      </c>
      <c r="D31" s="253"/>
      <c r="E31" s="254"/>
      <c r="F31" s="254"/>
      <c r="G31" s="255"/>
      <c r="H31" s="256"/>
      <c r="I31" s="257"/>
      <c r="J31" s="258"/>
      <c r="K31" s="259"/>
      <c r="O31" s="260">
        <v>1</v>
      </c>
    </row>
    <row r="32" spans="1:80" ht="22.5">
      <c r="A32" s="261">
        <v>19</v>
      </c>
      <c r="B32" s="262" t="s">
        <v>1988</v>
      </c>
      <c r="C32" s="263" t="s">
        <v>1989</v>
      </c>
      <c r="D32" s="264" t="s">
        <v>212</v>
      </c>
      <c r="E32" s="265">
        <v>26</v>
      </c>
      <c r="F32" s="265">
        <v>0</v>
      </c>
      <c r="G32" s="266">
        <f aca="true" t="shared" si="8" ref="G32:G37">E32*F32</f>
        <v>0</v>
      </c>
      <c r="H32" s="267">
        <v>0</v>
      </c>
      <c r="I32" s="268">
        <f aca="true" t="shared" si="9" ref="I32:I37">E32*H32</f>
        <v>0</v>
      </c>
      <c r="J32" s="267">
        <v>0</v>
      </c>
      <c r="K32" s="268">
        <f aca="true" t="shared" si="10" ref="K32:K37">E32*J32</f>
        <v>0</v>
      </c>
      <c r="O32" s="260">
        <v>2</v>
      </c>
      <c r="AA32" s="233">
        <v>1</v>
      </c>
      <c r="AB32" s="233">
        <v>7</v>
      </c>
      <c r="AC32" s="233">
        <v>7</v>
      </c>
      <c r="AZ32" s="233">
        <v>2</v>
      </c>
      <c r="BA32" s="233">
        <f aca="true" t="shared" si="11" ref="BA32:BA37">IF(AZ32=1,G32,0)</f>
        <v>0</v>
      </c>
      <c r="BB32" s="233">
        <f aca="true" t="shared" si="12" ref="BB32:BB37">IF(AZ32=2,G32,0)</f>
        <v>0</v>
      </c>
      <c r="BC32" s="233">
        <f aca="true" t="shared" si="13" ref="BC32:BC37">IF(AZ32=3,G32,0)</f>
        <v>0</v>
      </c>
      <c r="BD32" s="233">
        <f aca="true" t="shared" si="14" ref="BD32:BD37">IF(AZ32=4,G32,0)</f>
        <v>0</v>
      </c>
      <c r="BE32" s="233">
        <f aca="true" t="shared" si="15" ref="BE32:BE37">IF(AZ32=5,G32,0)</f>
        <v>0</v>
      </c>
      <c r="CA32" s="260">
        <v>1</v>
      </c>
      <c r="CB32" s="260">
        <v>7</v>
      </c>
    </row>
    <row r="33" spans="1:80" ht="12.75">
      <c r="A33" s="261">
        <v>20</v>
      </c>
      <c r="B33" s="262" t="s">
        <v>1990</v>
      </c>
      <c r="C33" s="263" t="s">
        <v>1991</v>
      </c>
      <c r="D33" s="264" t="s">
        <v>93</v>
      </c>
      <c r="E33" s="265">
        <v>6</v>
      </c>
      <c r="F33" s="265">
        <v>0</v>
      </c>
      <c r="G33" s="266">
        <f t="shared" si="8"/>
        <v>0</v>
      </c>
      <c r="H33" s="267">
        <v>0</v>
      </c>
      <c r="I33" s="268">
        <f t="shared" si="9"/>
        <v>0</v>
      </c>
      <c r="J33" s="267"/>
      <c r="K33" s="268">
        <f t="shared" si="10"/>
        <v>0</v>
      </c>
      <c r="O33" s="260">
        <v>2</v>
      </c>
      <c r="AA33" s="233">
        <v>12</v>
      </c>
      <c r="AB33" s="233">
        <v>0</v>
      </c>
      <c r="AC33" s="233">
        <v>20</v>
      </c>
      <c r="AZ33" s="233">
        <v>2</v>
      </c>
      <c r="BA33" s="233">
        <f t="shared" si="11"/>
        <v>0</v>
      </c>
      <c r="BB33" s="233">
        <f t="shared" si="12"/>
        <v>0</v>
      </c>
      <c r="BC33" s="233">
        <f t="shared" si="13"/>
        <v>0</v>
      </c>
      <c r="BD33" s="233">
        <f t="shared" si="14"/>
        <v>0</v>
      </c>
      <c r="BE33" s="233">
        <f t="shared" si="15"/>
        <v>0</v>
      </c>
      <c r="CA33" s="260">
        <v>12</v>
      </c>
      <c r="CB33" s="260">
        <v>0</v>
      </c>
    </row>
    <row r="34" spans="1:80" ht="12.75">
      <c r="A34" s="261">
        <v>21</v>
      </c>
      <c r="B34" s="262" t="s">
        <v>1992</v>
      </c>
      <c r="C34" s="263" t="s">
        <v>1993</v>
      </c>
      <c r="D34" s="264" t="s">
        <v>93</v>
      </c>
      <c r="E34" s="265">
        <v>8</v>
      </c>
      <c r="F34" s="265">
        <v>0</v>
      </c>
      <c r="G34" s="266">
        <f t="shared" si="8"/>
        <v>0</v>
      </c>
      <c r="H34" s="267">
        <v>0</v>
      </c>
      <c r="I34" s="268">
        <f t="shared" si="9"/>
        <v>0</v>
      </c>
      <c r="J34" s="267"/>
      <c r="K34" s="268">
        <f t="shared" si="10"/>
        <v>0</v>
      </c>
      <c r="O34" s="260">
        <v>2</v>
      </c>
      <c r="AA34" s="233">
        <v>12</v>
      </c>
      <c r="AB34" s="233">
        <v>0</v>
      </c>
      <c r="AC34" s="233">
        <v>21</v>
      </c>
      <c r="AZ34" s="233">
        <v>2</v>
      </c>
      <c r="BA34" s="233">
        <f t="shared" si="11"/>
        <v>0</v>
      </c>
      <c r="BB34" s="233">
        <f t="shared" si="12"/>
        <v>0</v>
      </c>
      <c r="BC34" s="233">
        <f t="shared" si="13"/>
        <v>0</v>
      </c>
      <c r="BD34" s="233">
        <f t="shared" si="14"/>
        <v>0</v>
      </c>
      <c r="BE34" s="233">
        <f t="shared" si="15"/>
        <v>0</v>
      </c>
      <c r="CA34" s="260">
        <v>12</v>
      </c>
      <c r="CB34" s="260">
        <v>0</v>
      </c>
    </row>
    <row r="35" spans="1:80" ht="12.75">
      <c r="A35" s="261">
        <v>22</v>
      </c>
      <c r="B35" s="262" t="s">
        <v>1994</v>
      </c>
      <c r="C35" s="263" t="s">
        <v>1995</v>
      </c>
      <c r="D35" s="264" t="s">
        <v>93</v>
      </c>
      <c r="E35" s="265">
        <v>6</v>
      </c>
      <c r="F35" s="265">
        <v>0</v>
      </c>
      <c r="G35" s="266">
        <f t="shared" si="8"/>
        <v>0</v>
      </c>
      <c r="H35" s="267">
        <v>0</v>
      </c>
      <c r="I35" s="268">
        <f t="shared" si="9"/>
        <v>0</v>
      </c>
      <c r="J35" s="267"/>
      <c r="K35" s="268">
        <f t="shared" si="10"/>
        <v>0</v>
      </c>
      <c r="O35" s="260">
        <v>2</v>
      </c>
      <c r="AA35" s="233">
        <v>12</v>
      </c>
      <c r="AB35" s="233">
        <v>0</v>
      </c>
      <c r="AC35" s="233">
        <v>22</v>
      </c>
      <c r="AZ35" s="233">
        <v>2</v>
      </c>
      <c r="BA35" s="233">
        <f t="shared" si="11"/>
        <v>0</v>
      </c>
      <c r="BB35" s="233">
        <f t="shared" si="12"/>
        <v>0</v>
      </c>
      <c r="BC35" s="233">
        <f t="shared" si="13"/>
        <v>0</v>
      </c>
      <c r="BD35" s="233">
        <f t="shared" si="14"/>
        <v>0</v>
      </c>
      <c r="BE35" s="233">
        <f t="shared" si="15"/>
        <v>0</v>
      </c>
      <c r="CA35" s="260">
        <v>12</v>
      </c>
      <c r="CB35" s="260">
        <v>0</v>
      </c>
    </row>
    <row r="36" spans="1:80" ht="12.75">
      <c r="A36" s="261">
        <v>23</v>
      </c>
      <c r="B36" s="262" t="s">
        <v>1996</v>
      </c>
      <c r="C36" s="263" t="s">
        <v>1997</v>
      </c>
      <c r="D36" s="264" t="s">
        <v>93</v>
      </c>
      <c r="E36" s="265">
        <v>2</v>
      </c>
      <c r="F36" s="265">
        <v>0</v>
      </c>
      <c r="G36" s="266">
        <f t="shared" si="8"/>
        <v>0</v>
      </c>
      <c r="H36" s="267">
        <v>0</v>
      </c>
      <c r="I36" s="268">
        <f t="shared" si="9"/>
        <v>0</v>
      </c>
      <c r="J36" s="267"/>
      <c r="K36" s="268">
        <f t="shared" si="10"/>
        <v>0</v>
      </c>
      <c r="O36" s="260">
        <v>2</v>
      </c>
      <c r="AA36" s="233">
        <v>12</v>
      </c>
      <c r="AB36" s="233">
        <v>0</v>
      </c>
      <c r="AC36" s="233">
        <v>23</v>
      </c>
      <c r="AZ36" s="233">
        <v>2</v>
      </c>
      <c r="BA36" s="233">
        <f t="shared" si="11"/>
        <v>0</v>
      </c>
      <c r="BB36" s="233">
        <f t="shared" si="12"/>
        <v>0</v>
      </c>
      <c r="BC36" s="233">
        <f t="shared" si="13"/>
        <v>0</v>
      </c>
      <c r="BD36" s="233">
        <f t="shared" si="14"/>
        <v>0</v>
      </c>
      <c r="BE36" s="233">
        <f t="shared" si="15"/>
        <v>0</v>
      </c>
      <c r="CA36" s="260">
        <v>12</v>
      </c>
      <c r="CB36" s="260">
        <v>0</v>
      </c>
    </row>
    <row r="37" spans="1:80" ht="12.75">
      <c r="A37" s="261">
        <v>24</v>
      </c>
      <c r="B37" s="262" t="s">
        <v>1998</v>
      </c>
      <c r="C37" s="263" t="s">
        <v>1999</v>
      </c>
      <c r="D37" s="264" t="s">
        <v>93</v>
      </c>
      <c r="E37" s="265">
        <v>4</v>
      </c>
      <c r="F37" s="265">
        <v>0</v>
      </c>
      <c r="G37" s="266">
        <f t="shared" si="8"/>
        <v>0</v>
      </c>
      <c r="H37" s="267">
        <v>0</v>
      </c>
      <c r="I37" s="268">
        <f t="shared" si="9"/>
        <v>0</v>
      </c>
      <c r="J37" s="267"/>
      <c r="K37" s="268">
        <f t="shared" si="10"/>
        <v>0</v>
      </c>
      <c r="O37" s="260">
        <v>2</v>
      </c>
      <c r="AA37" s="233">
        <v>12</v>
      </c>
      <c r="AB37" s="233">
        <v>0</v>
      </c>
      <c r="AC37" s="233">
        <v>24</v>
      </c>
      <c r="AZ37" s="233">
        <v>2</v>
      </c>
      <c r="BA37" s="233">
        <f t="shared" si="11"/>
        <v>0</v>
      </c>
      <c r="BB37" s="233">
        <f t="shared" si="12"/>
        <v>0</v>
      </c>
      <c r="BC37" s="233">
        <f t="shared" si="13"/>
        <v>0</v>
      </c>
      <c r="BD37" s="233">
        <f t="shared" si="14"/>
        <v>0</v>
      </c>
      <c r="BE37" s="233">
        <f t="shared" si="15"/>
        <v>0</v>
      </c>
      <c r="CA37" s="260">
        <v>12</v>
      </c>
      <c r="CB37" s="260">
        <v>0</v>
      </c>
    </row>
    <row r="38" spans="1:57" ht="12.75">
      <c r="A38" s="278"/>
      <c r="B38" s="279" t="s">
        <v>94</v>
      </c>
      <c r="C38" s="280" t="s">
        <v>1987</v>
      </c>
      <c r="D38" s="281"/>
      <c r="E38" s="282"/>
      <c r="F38" s="283"/>
      <c r="G38" s="284">
        <f>SUM(G31:G37)</f>
        <v>0</v>
      </c>
      <c r="H38" s="285"/>
      <c r="I38" s="286">
        <f>SUM(I31:I37)</f>
        <v>0</v>
      </c>
      <c r="J38" s="285"/>
      <c r="K38" s="286">
        <f>SUM(K31:K37)</f>
        <v>0</v>
      </c>
      <c r="O38" s="260">
        <v>4</v>
      </c>
      <c r="BA38" s="287">
        <f>SUM(BA31:BA37)</f>
        <v>0</v>
      </c>
      <c r="BB38" s="287">
        <f>SUM(BB31:BB37)</f>
        <v>0</v>
      </c>
      <c r="BC38" s="287">
        <f>SUM(BC31:BC37)</f>
        <v>0</v>
      </c>
      <c r="BD38" s="287">
        <f>SUM(BD31:BD37)</f>
        <v>0</v>
      </c>
      <c r="BE38" s="287">
        <f>SUM(BE31:BE37)</f>
        <v>0</v>
      </c>
    </row>
    <row r="39" spans="1:15" ht="12.75">
      <c r="A39" s="250" t="s">
        <v>90</v>
      </c>
      <c r="B39" s="251" t="s">
        <v>2000</v>
      </c>
      <c r="C39" s="252" t="s">
        <v>2001</v>
      </c>
      <c r="D39" s="253"/>
      <c r="E39" s="254"/>
      <c r="F39" s="254"/>
      <c r="G39" s="255"/>
      <c r="H39" s="256"/>
      <c r="I39" s="257"/>
      <c r="J39" s="258"/>
      <c r="K39" s="259"/>
      <c r="O39" s="260">
        <v>1</v>
      </c>
    </row>
    <row r="40" spans="1:80" ht="22.5">
      <c r="A40" s="261">
        <v>25</v>
      </c>
      <c r="B40" s="262" t="s">
        <v>2003</v>
      </c>
      <c r="C40" s="263" t="s">
        <v>2004</v>
      </c>
      <c r="D40" s="264" t="s">
        <v>212</v>
      </c>
      <c r="E40" s="265">
        <v>1</v>
      </c>
      <c r="F40" s="265">
        <v>0</v>
      </c>
      <c r="G40" s="266">
        <f>E40*F40</f>
        <v>0</v>
      </c>
      <c r="H40" s="267">
        <v>0</v>
      </c>
      <c r="I40" s="268">
        <f>E40*H40</f>
        <v>0</v>
      </c>
      <c r="J40" s="267">
        <v>0</v>
      </c>
      <c r="K40" s="268">
        <f>E40*J40</f>
        <v>0</v>
      </c>
      <c r="O40" s="260">
        <v>2</v>
      </c>
      <c r="AA40" s="233">
        <v>1</v>
      </c>
      <c r="AB40" s="233">
        <v>7</v>
      </c>
      <c r="AC40" s="233">
        <v>7</v>
      </c>
      <c r="AZ40" s="233">
        <v>2</v>
      </c>
      <c r="BA40" s="233">
        <f>IF(AZ40=1,G40,0)</f>
        <v>0</v>
      </c>
      <c r="BB40" s="233">
        <f>IF(AZ40=2,G40,0)</f>
        <v>0</v>
      </c>
      <c r="BC40" s="233">
        <f>IF(AZ40=3,G40,0)</f>
        <v>0</v>
      </c>
      <c r="BD40" s="233">
        <f>IF(AZ40=4,G40,0)</f>
        <v>0</v>
      </c>
      <c r="BE40" s="233">
        <f>IF(AZ40=5,G40,0)</f>
        <v>0</v>
      </c>
      <c r="CA40" s="260">
        <v>1</v>
      </c>
      <c r="CB40" s="260">
        <v>7</v>
      </c>
    </row>
    <row r="41" spans="1:80" ht="22.5">
      <c r="A41" s="261">
        <v>26</v>
      </c>
      <c r="B41" s="262" t="s">
        <v>2005</v>
      </c>
      <c r="C41" s="263" t="s">
        <v>2006</v>
      </c>
      <c r="D41" s="264" t="s">
        <v>93</v>
      </c>
      <c r="E41" s="265">
        <v>1</v>
      </c>
      <c r="F41" s="265">
        <v>0</v>
      </c>
      <c r="G41" s="266">
        <f>E41*F41</f>
        <v>0</v>
      </c>
      <c r="H41" s="267">
        <v>0</v>
      </c>
      <c r="I41" s="268">
        <f>E41*H41</f>
        <v>0</v>
      </c>
      <c r="J41" s="267"/>
      <c r="K41" s="268">
        <f>E41*J41</f>
        <v>0</v>
      </c>
      <c r="O41" s="260">
        <v>2</v>
      </c>
      <c r="AA41" s="233">
        <v>12</v>
      </c>
      <c r="AB41" s="233">
        <v>0</v>
      </c>
      <c r="AC41" s="233">
        <v>26</v>
      </c>
      <c r="AZ41" s="233">
        <v>2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12</v>
      </c>
      <c r="CB41" s="260">
        <v>0</v>
      </c>
    </row>
    <row r="42" spans="1:57" ht="12.75">
      <c r="A42" s="278"/>
      <c r="B42" s="279" t="s">
        <v>94</v>
      </c>
      <c r="C42" s="280" t="s">
        <v>2002</v>
      </c>
      <c r="D42" s="281"/>
      <c r="E42" s="282"/>
      <c r="F42" s="283"/>
      <c r="G42" s="284">
        <f>SUM(G39:G41)</f>
        <v>0</v>
      </c>
      <c r="H42" s="285"/>
      <c r="I42" s="286">
        <f>SUM(I39:I41)</f>
        <v>0</v>
      </c>
      <c r="J42" s="285"/>
      <c r="K42" s="286">
        <f>SUM(K39:K41)</f>
        <v>0</v>
      </c>
      <c r="O42" s="260">
        <v>4</v>
      </c>
      <c r="BA42" s="287">
        <f>SUM(BA39:BA41)</f>
        <v>0</v>
      </c>
      <c r="BB42" s="287">
        <f>SUM(BB39:BB41)</f>
        <v>0</v>
      </c>
      <c r="BC42" s="287">
        <f>SUM(BC39:BC41)</f>
        <v>0</v>
      </c>
      <c r="BD42" s="287">
        <f>SUM(BD39:BD41)</f>
        <v>0</v>
      </c>
      <c r="BE42" s="287">
        <f>SUM(BE39:BE41)</f>
        <v>0</v>
      </c>
    </row>
    <row r="43" spans="1:15" ht="12.75">
      <c r="A43" s="250" t="s">
        <v>90</v>
      </c>
      <c r="B43" s="251" t="s">
        <v>2007</v>
      </c>
      <c r="C43" s="252" t="s">
        <v>2008</v>
      </c>
      <c r="D43" s="253"/>
      <c r="E43" s="254"/>
      <c r="F43" s="254"/>
      <c r="G43" s="255"/>
      <c r="H43" s="256"/>
      <c r="I43" s="257"/>
      <c r="J43" s="258"/>
      <c r="K43" s="259"/>
      <c r="O43" s="260">
        <v>1</v>
      </c>
    </row>
    <row r="44" spans="1:80" ht="22.5">
      <c r="A44" s="261">
        <v>27</v>
      </c>
      <c r="B44" s="262" t="s">
        <v>2010</v>
      </c>
      <c r="C44" s="263" t="s">
        <v>2011</v>
      </c>
      <c r="D44" s="264" t="s">
        <v>212</v>
      </c>
      <c r="E44" s="265">
        <v>12</v>
      </c>
      <c r="F44" s="265">
        <v>0</v>
      </c>
      <c r="G44" s="266">
        <f aca="true" t="shared" si="16" ref="G44:G50">E44*F44</f>
        <v>0</v>
      </c>
      <c r="H44" s="267">
        <v>0</v>
      </c>
      <c r="I44" s="268">
        <f aca="true" t="shared" si="17" ref="I44:I50">E44*H44</f>
        <v>0</v>
      </c>
      <c r="J44" s="267">
        <v>0</v>
      </c>
      <c r="K44" s="268">
        <f aca="true" t="shared" si="18" ref="K44:K50">E44*J44</f>
        <v>0</v>
      </c>
      <c r="O44" s="260">
        <v>2</v>
      </c>
      <c r="AA44" s="233">
        <v>1</v>
      </c>
      <c r="AB44" s="233">
        <v>7</v>
      </c>
      <c r="AC44" s="233">
        <v>7</v>
      </c>
      <c r="AZ44" s="233">
        <v>2</v>
      </c>
      <c r="BA44" s="233">
        <f aca="true" t="shared" si="19" ref="BA44:BA50">IF(AZ44=1,G44,0)</f>
        <v>0</v>
      </c>
      <c r="BB44" s="233">
        <f aca="true" t="shared" si="20" ref="BB44:BB50">IF(AZ44=2,G44,0)</f>
        <v>0</v>
      </c>
      <c r="BC44" s="233">
        <f aca="true" t="shared" si="21" ref="BC44:BC50">IF(AZ44=3,G44,0)</f>
        <v>0</v>
      </c>
      <c r="BD44" s="233">
        <f aca="true" t="shared" si="22" ref="BD44:BD50">IF(AZ44=4,G44,0)</f>
        <v>0</v>
      </c>
      <c r="BE44" s="233">
        <f aca="true" t="shared" si="23" ref="BE44:BE50">IF(AZ44=5,G44,0)</f>
        <v>0</v>
      </c>
      <c r="CA44" s="260">
        <v>1</v>
      </c>
      <c r="CB44" s="260">
        <v>7</v>
      </c>
    </row>
    <row r="45" spans="1:80" ht="22.5">
      <c r="A45" s="261">
        <v>28</v>
      </c>
      <c r="B45" s="262" t="s">
        <v>2012</v>
      </c>
      <c r="C45" s="263" t="s">
        <v>2013</v>
      </c>
      <c r="D45" s="264" t="s">
        <v>93</v>
      </c>
      <c r="E45" s="265">
        <v>2</v>
      </c>
      <c r="F45" s="265">
        <v>0</v>
      </c>
      <c r="G45" s="266">
        <f t="shared" si="16"/>
        <v>0</v>
      </c>
      <c r="H45" s="267">
        <v>0</v>
      </c>
      <c r="I45" s="268">
        <f t="shared" si="17"/>
        <v>0</v>
      </c>
      <c r="J45" s="267"/>
      <c r="K45" s="268">
        <f t="shared" si="18"/>
        <v>0</v>
      </c>
      <c r="O45" s="260">
        <v>2</v>
      </c>
      <c r="AA45" s="233">
        <v>12</v>
      </c>
      <c r="AB45" s="233">
        <v>0</v>
      </c>
      <c r="AC45" s="233">
        <v>28</v>
      </c>
      <c r="AZ45" s="233">
        <v>2</v>
      </c>
      <c r="BA45" s="233">
        <f t="shared" si="19"/>
        <v>0</v>
      </c>
      <c r="BB45" s="233">
        <f t="shared" si="20"/>
        <v>0</v>
      </c>
      <c r="BC45" s="233">
        <f t="shared" si="21"/>
        <v>0</v>
      </c>
      <c r="BD45" s="233">
        <f t="shared" si="22"/>
        <v>0</v>
      </c>
      <c r="BE45" s="233">
        <f t="shared" si="23"/>
        <v>0</v>
      </c>
      <c r="CA45" s="260">
        <v>12</v>
      </c>
      <c r="CB45" s="260">
        <v>0</v>
      </c>
    </row>
    <row r="46" spans="1:80" ht="22.5">
      <c r="A46" s="261">
        <v>29</v>
      </c>
      <c r="B46" s="262" t="s">
        <v>2014</v>
      </c>
      <c r="C46" s="263" t="s">
        <v>2015</v>
      </c>
      <c r="D46" s="264" t="s">
        <v>93</v>
      </c>
      <c r="E46" s="265">
        <v>1</v>
      </c>
      <c r="F46" s="265">
        <v>0</v>
      </c>
      <c r="G46" s="266">
        <f t="shared" si="16"/>
        <v>0</v>
      </c>
      <c r="H46" s="267">
        <v>0</v>
      </c>
      <c r="I46" s="268">
        <f t="shared" si="17"/>
        <v>0</v>
      </c>
      <c r="J46" s="267"/>
      <c r="K46" s="268">
        <f t="shared" si="18"/>
        <v>0</v>
      </c>
      <c r="O46" s="260">
        <v>2</v>
      </c>
      <c r="AA46" s="233">
        <v>12</v>
      </c>
      <c r="AB46" s="233">
        <v>0</v>
      </c>
      <c r="AC46" s="233">
        <v>29</v>
      </c>
      <c r="AZ46" s="233">
        <v>2</v>
      </c>
      <c r="BA46" s="233">
        <f t="shared" si="19"/>
        <v>0</v>
      </c>
      <c r="BB46" s="233">
        <f t="shared" si="20"/>
        <v>0</v>
      </c>
      <c r="BC46" s="233">
        <f t="shared" si="21"/>
        <v>0</v>
      </c>
      <c r="BD46" s="233">
        <f t="shared" si="22"/>
        <v>0</v>
      </c>
      <c r="BE46" s="233">
        <f t="shared" si="23"/>
        <v>0</v>
      </c>
      <c r="CA46" s="260">
        <v>12</v>
      </c>
      <c r="CB46" s="260">
        <v>0</v>
      </c>
    </row>
    <row r="47" spans="1:80" ht="22.5">
      <c r="A47" s="261">
        <v>30</v>
      </c>
      <c r="B47" s="262" t="s">
        <v>2016</v>
      </c>
      <c r="C47" s="263" t="s">
        <v>2017</v>
      </c>
      <c r="D47" s="264" t="s">
        <v>93</v>
      </c>
      <c r="E47" s="265">
        <v>1</v>
      </c>
      <c r="F47" s="265">
        <v>0</v>
      </c>
      <c r="G47" s="266">
        <f t="shared" si="16"/>
        <v>0</v>
      </c>
      <c r="H47" s="267">
        <v>0</v>
      </c>
      <c r="I47" s="268">
        <f t="shared" si="17"/>
        <v>0</v>
      </c>
      <c r="J47" s="267"/>
      <c r="K47" s="268">
        <f t="shared" si="18"/>
        <v>0</v>
      </c>
      <c r="O47" s="260">
        <v>2</v>
      </c>
      <c r="AA47" s="233">
        <v>12</v>
      </c>
      <c r="AB47" s="233">
        <v>0</v>
      </c>
      <c r="AC47" s="233">
        <v>30</v>
      </c>
      <c r="AZ47" s="233">
        <v>2</v>
      </c>
      <c r="BA47" s="233">
        <f t="shared" si="19"/>
        <v>0</v>
      </c>
      <c r="BB47" s="233">
        <f t="shared" si="20"/>
        <v>0</v>
      </c>
      <c r="BC47" s="233">
        <f t="shared" si="21"/>
        <v>0</v>
      </c>
      <c r="BD47" s="233">
        <f t="shared" si="22"/>
        <v>0</v>
      </c>
      <c r="BE47" s="233">
        <f t="shared" si="23"/>
        <v>0</v>
      </c>
      <c r="CA47" s="260">
        <v>12</v>
      </c>
      <c r="CB47" s="260">
        <v>0</v>
      </c>
    </row>
    <row r="48" spans="1:80" ht="22.5">
      <c r="A48" s="261">
        <v>31</v>
      </c>
      <c r="B48" s="262" t="s">
        <v>2018</v>
      </c>
      <c r="C48" s="263" t="s">
        <v>2019</v>
      </c>
      <c r="D48" s="264" t="s">
        <v>93</v>
      </c>
      <c r="E48" s="265">
        <v>3</v>
      </c>
      <c r="F48" s="265">
        <v>0</v>
      </c>
      <c r="G48" s="266">
        <f t="shared" si="16"/>
        <v>0</v>
      </c>
      <c r="H48" s="267">
        <v>0</v>
      </c>
      <c r="I48" s="268">
        <f t="shared" si="17"/>
        <v>0</v>
      </c>
      <c r="J48" s="267"/>
      <c r="K48" s="268">
        <f t="shared" si="18"/>
        <v>0</v>
      </c>
      <c r="O48" s="260">
        <v>2</v>
      </c>
      <c r="AA48" s="233">
        <v>12</v>
      </c>
      <c r="AB48" s="233">
        <v>0</v>
      </c>
      <c r="AC48" s="233">
        <v>31</v>
      </c>
      <c r="AZ48" s="233">
        <v>2</v>
      </c>
      <c r="BA48" s="233">
        <f t="shared" si="19"/>
        <v>0</v>
      </c>
      <c r="BB48" s="233">
        <f t="shared" si="20"/>
        <v>0</v>
      </c>
      <c r="BC48" s="233">
        <f t="shared" si="21"/>
        <v>0</v>
      </c>
      <c r="BD48" s="233">
        <f t="shared" si="22"/>
        <v>0</v>
      </c>
      <c r="BE48" s="233">
        <f t="shared" si="23"/>
        <v>0</v>
      </c>
      <c r="CA48" s="260">
        <v>12</v>
      </c>
      <c r="CB48" s="260">
        <v>0</v>
      </c>
    </row>
    <row r="49" spans="1:80" ht="22.5">
      <c r="A49" s="261">
        <v>32</v>
      </c>
      <c r="B49" s="262" t="s">
        <v>2020</v>
      </c>
      <c r="C49" s="263" t="s">
        <v>2021</v>
      </c>
      <c r="D49" s="264" t="s">
        <v>93</v>
      </c>
      <c r="E49" s="265">
        <v>4</v>
      </c>
      <c r="F49" s="265">
        <v>0</v>
      </c>
      <c r="G49" s="266">
        <f t="shared" si="16"/>
        <v>0</v>
      </c>
      <c r="H49" s="267">
        <v>0</v>
      </c>
      <c r="I49" s="268">
        <f t="shared" si="17"/>
        <v>0</v>
      </c>
      <c r="J49" s="267"/>
      <c r="K49" s="268">
        <f t="shared" si="18"/>
        <v>0</v>
      </c>
      <c r="O49" s="260">
        <v>2</v>
      </c>
      <c r="AA49" s="233">
        <v>12</v>
      </c>
      <c r="AB49" s="233">
        <v>0</v>
      </c>
      <c r="AC49" s="233">
        <v>32</v>
      </c>
      <c r="AZ49" s="233">
        <v>2</v>
      </c>
      <c r="BA49" s="233">
        <f t="shared" si="19"/>
        <v>0</v>
      </c>
      <c r="BB49" s="233">
        <f t="shared" si="20"/>
        <v>0</v>
      </c>
      <c r="BC49" s="233">
        <f t="shared" si="21"/>
        <v>0</v>
      </c>
      <c r="BD49" s="233">
        <f t="shared" si="22"/>
        <v>0</v>
      </c>
      <c r="BE49" s="233">
        <f t="shared" si="23"/>
        <v>0</v>
      </c>
      <c r="CA49" s="260">
        <v>12</v>
      </c>
      <c r="CB49" s="260">
        <v>0</v>
      </c>
    </row>
    <row r="50" spans="1:80" ht="22.5">
      <c r="A50" s="261">
        <v>33</v>
      </c>
      <c r="B50" s="262" t="s">
        <v>2022</v>
      </c>
      <c r="C50" s="263" t="s">
        <v>2023</v>
      </c>
      <c r="D50" s="264" t="s">
        <v>93</v>
      </c>
      <c r="E50" s="265">
        <v>1</v>
      </c>
      <c r="F50" s="265">
        <v>0</v>
      </c>
      <c r="G50" s="266">
        <f t="shared" si="16"/>
        <v>0</v>
      </c>
      <c r="H50" s="267">
        <v>0</v>
      </c>
      <c r="I50" s="268">
        <f t="shared" si="17"/>
        <v>0</v>
      </c>
      <c r="J50" s="267"/>
      <c r="K50" s="268">
        <f t="shared" si="18"/>
        <v>0</v>
      </c>
      <c r="O50" s="260">
        <v>2</v>
      </c>
      <c r="AA50" s="233">
        <v>12</v>
      </c>
      <c r="AB50" s="233">
        <v>0</v>
      </c>
      <c r="AC50" s="233">
        <v>33</v>
      </c>
      <c r="AZ50" s="233">
        <v>2</v>
      </c>
      <c r="BA50" s="233">
        <f t="shared" si="19"/>
        <v>0</v>
      </c>
      <c r="BB50" s="233">
        <f t="shared" si="20"/>
        <v>0</v>
      </c>
      <c r="BC50" s="233">
        <f t="shared" si="21"/>
        <v>0</v>
      </c>
      <c r="BD50" s="233">
        <f t="shared" si="22"/>
        <v>0</v>
      </c>
      <c r="BE50" s="233">
        <f t="shared" si="23"/>
        <v>0</v>
      </c>
      <c r="CA50" s="260">
        <v>12</v>
      </c>
      <c r="CB50" s="260">
        <v>0</v>
      </c>
    </row>
    <row r="51" spans="1:57" ht="12.75">
      <c r="A51" s="278"/>
      <c r="B51" s="279" t="s">
        <v>94</v>
      </c>
      <c r="C51" s="280" t="s">
        <v>2009</v>
      </c>
      <c r="D51" s="281"/>
      <c r="E51" s="282"/>
      <c r="F51" s="283"/>
      <c r="G51" s="284">
        <f>SUM(G43:G50)</f>
        <v>0</v>
      </c>
      <c r="H51" s="285"/>
      <c r="I51" s="286">
        <f>SUM(I43:I50)</f>
        <v>0</v>
      </c>
      <c r="J51" s="285"/>
      <c r="K51" s="286">
        <f>SUM(K43:K50)</f>
        <v>0</v>
      </c>
      <c r="O51" s="260">
        <v>4</v>
      </c>
      <c r="BA51" s="287">
        <f>SUM(BA43:BA50)</f>
        <v>0</v>
      </c>
      <c r="BB51" s="287">
        <f>SUM(BB43:BB50)</f>
        <v>0</v>
      </c>
      <c r="BC51" s="287">
        <f>SUM(BC43:BC50)</f>
        <v>0</v>
      </c>
      <c r="BD51" s="287">
        <f>SUM(BD43:BD50)</f>
        <v>0</v>
      </c>
      <c r="BE51" s="287">
        <f>SUM(BE43:BE50)</f>
        <v>0</v>
      </c>
    </row>
    <row r="52" spans="1:15" ht="12.75">
      <c r="A52" s="250" t="s">
        <v>90</v>
      </c>
      <c r="B52" s="251" t="s">
        <v>2024</v>
      </c>
      <c r="C52" s="252" t="s">
        <v>2025</v>
      </c>
      <c r="D52" s="253"/>
      <c r="E52" s="254"/>
      <c r="F52" s="254"/>
      <c r="G52" s="255"/>
      <c r="H52" s="256"/>
      <c r="I52" s="257"/>
      <c r="J52" s="258"/>
      <c r="K52" s="259"/>
      <c r="O52" s="260">
        <v>1</v>
      </c>
    </row>
    <row r="53" spans="1:80" ht="12.75">
      <c r="A53" s="261">
        <v>34</v>
      </c>
      <c r="B53" s="262" t="s">
        <v>2027</v>
      </c>
      <c r="C53" s="263" t="s">
        <v>2028</v>
      </c>
      <c r="D53" s="264" t="s">
        <v>212</v>
      </c>
      <c r="E53" s="265">
        <v>6</v>
      </c>
      <c r="F53" s="265">
        <v>0</v>
      </c>
      <c r="G53" s="266">
        <f>E53*F53</f>
        <v>0</v>
      </c>
      <c r="H53" s="267">
        <v>0</v>
      </c>
      <c r="I53" s="268">
        <f>E53*H53</f>
        <v>0</v>
      </c>
      <c r="J53" s="267">
        <v>0</v>
      </c>
      <c r="K53" s="268">
        <f>E53*J53</f>
        <v>0</v>
      </c>
      <c r="O53" s="260">
        <v>2</v>
      </c>
      <c r="AA53" s="233">
        <v>1</v>
      </c>
      <c r="AB53" s="233">
        <v>7</v>
      </c>
      <c r="AC53" s="233">
        <v>7</v>
      </c>
      <c r="AZ53" s="233">
        <v>2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1</v>
      </c>
      <c r="CB53" s="260">
        <v>7</v>
      </c>
    </row>
    <row r="54" spans="1:80" ht="12.75">
      <c r="A54" s="261">
        <v>35</v>
      </c>
      <c r="B54" s="262" t="s">
        <v>2029</v>
      </c>
      <c r="C54" s="263" t="s">
        <v>2030</v>
      </c>
      <c r="D54" s="264" t="s">
        <v>93</v>
      </c>
      <c r="E54" s="265">
        <v>1</v>
      </c>
      <c r="F54" s="265">
        <v>0</v>
      </c>
      <c r="G54" s="266">
        <f>E54*F54</f>
        <v>0</v>
      </c>
      <c r="H54" s="267">
        <v>0</v>
      </c>
      <c r="I54" s="268">
        <f>E54*H54</f>
        <v>0</v>
      </c>
      <c r="J54" s="267"/>
      <c r="K54" s="268">
        <f>E54*J54</f>
        <v>0</v>
      </c>
      <c r="O54" s="260">
        <v>2</v>
      </c>
      <c r="AA54" s="233">
        <v>12</v>
      </c>
      <c r="AB54" s="233">
        <v>0</v>
      </c>
      <c r="AC54" s="233">
        <v>35</v>
      </c>
      <c r="AZ54" s="233">
        <v>2</v>
      </c>
      <c r="BA54" s="233">
        <f>IF(AZ54=1,G54,0)</f>
        <v>0</v>
      </c>
      <c r="BB54" s="233">
        <f>IF(AZ54=2,G54,0)</f>
        <v>0</v>
      </c>
      <c r="BC54" s="233">
        <f>IF(AZ54=3,G54,0)</f>
        <v>0</v>
      </c>
      <c r="BD54" s="233">
        <f>IF(AZ54=4,G54,0)</f>
        <v>0</v>
      </c>
      <c r="BE54" s="233">
        <f>IF(AZ54=5,G54,0)</f>
        <v>0</v>
      </c>
      <c r="CA54" s="260">
        <v>12</v>
      </c>
      <c r="CB54" s="260">
        <v>0</v>
      </c>
    </row>
    <row r="55" spans="1:80" ht="12.75">
      <c r="A55" s="261">
        <v>36</v>
      </c>
      <c r="B55" s="262" t="s">
        <v>2031</v>
      </c>
      <c r="C55" s="263" t="s">
        <v>2032</v>
      </c>
      <c r="D55" s="264" t="s">
        <v>93</v>
      </c>
      <c r="E55" s="265">
        <v>2</v>
      </c>
      <c r="F55" s="265">
        <v>0</v>
      </c>
      <c r="G55" s="266">
        <f>E55*F55</f>
        <v>0</v>
      </c>
      <c r="H55" s="267">
        <v>0</v>
      </c>
      <c r="I55" s="268">
        <f>E55*H55</f>
        <v>0</v>
      </c>
      <c r="J55" s="267"/>
      <c r="K55" s="268">
        <f>E55*J55</f>
        <v>0</v>
      </c>
      <c r="O55" s="260">
        <v>2</v>
      </c>
      <c r="AA55" s="233">
        <v>12</v>
      </c>
      <c r="AB55" s="233">
        <v>0</v>
      </c>
      <c r="AC55" s="233">
        <v>36</v>
      </c>
      <c r="AZ55" s="233">
        <v>2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12</v>
      </c>
      <c r="CB55" s="260">
        <v>0</v>
      </c>
    </row>
    <row r="56" spans="1:80" ht="12.75">
      <c r="A56" s="261">
        <v>37</v>
      </c>
      <c r="B56" s="262" t="s">
        <v>2033</v>
      </c>
      <c r="C56" s="263" t="s">
        <v>2034</v>
      </c>
      <c r="D56" s="264" t="s">
        <v>93</v>
      </c>
      <c r="E56" s="265">
        <v>2</v>
      </c>
      <c r="F56" s="265">
        <v>0</v>
      </c>
      <c r="G56" s="266">
        <f>E56*F56</f>
        <v>0</v>
      </c>
      <c r="H56" s="267">
        <v>0</v>
      </c>
      <c r="I56" s="268">
        <f>E56*H56</f>
        <v>0</v>
      </c>
      <c r="J56" s="267"/>
      <c r="K56" s="268">
        <f>E56*J56</f>
        <v>0</v>
      </c>
      <c r="O56" s="260">
        <v>2</v>
      </c>
      <c r="AA56" s="233">
        <v>12</v>
      </c>
      <c r="AB56" s="233">
        <v>0</v>
      </c>
      <c r="AC56" s="233">
        <v>37</v>
      </c>
      <c r="AZ56" s="233">
        <v>2</v>
      </c>
      <c r="BA56" s="233">
        <f>IF(AZ56=1,G56,0)</f>
        <v>0</v>
      </c>
      <c r="BB56" s="233">
        <f>IF(AZ56=2,G56,0)</f>
        <v>0</v>
      </c>
      <c r="BC56" s="233">
        <f>IF(AZ56=3,G56,0)</f>
        <v>0</v>
      </c>
      <c r="BD56" s="233">
        <f>IF(AZ56=4,G56,0)</f>
        <v>0</v>
      </c>
      <c r="BE56" s="233">
        <f>IF(AZ56=5,G56,0)</f>
        <v>0</v>
      </c>
      <c r="CA56" s="260">
        <v>12</v>
      </c>
      <c r="CB56" s="260">
        <v>0</v>
      </c>
    </row>
    <row r="57" spans="1:80" ht="12.75">
      <c r="A57" s="261">
        <v>38</v>
      </c>
      <c r="B57" s="262" t="s">
        <v>2035</v>
      </c>
      <c r="C57" s="263" t="s">
        <v>2036</v>
      </c>
      <c r="D57" s="264" t="s">
        <v>93</v>
      </c>
      <c r="E57" s="265">
        <v>1</v>
      </c>
      <c r="F57" s="265">
        <v>0</v>
      </c>
      <c r="G57" s="266">
        <f>E57*F57</f>
        <v>0</v>
      </c>
      <c r="H57" s="267">
        <v>0</v>
      </c>
      <c r="I57" s="268">
        <f>E57*H57</f>
        <v>0</v>
      </c>
      <c r="J57" s="267"/>
      <c r="K57" s="268">
        <f>E57*J57</f>
        <v>0</v>
      </c>
      <c r="O57" s="260">
        <v>2</v>
      </c>
      <c r="AA57" s="233">
        <v>12</v>
      </c>
      <c r="AB57" s="233">
        <v>0</v>
      </c>
      <c r="AC57" s="233">
        <v>38</v>
      </c>
      <c r="AZ57" s="233">
        <v>2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12</v>
      </c>
      <c r="CB57" s="260">
        <v>0</v>
      </c>
    </row>
    <row r="58" spans="1:57" ht="12.75">
      <c r="A58" s="278"/>
      <c r="B58" s="279" t="s">
        <v>94</v>
      </c>
      <c r="C58" s="280" t="s">
        <v>2026</v>
      </c>
      <c r="D58" s="281"/>
      <c r="E58" s="282"/>
      <c r="F58" s="283"/>
      <c r="G58" s="284">
        <f>SUM(G52:G57)</f>
        <v>0</v>
      </c>
      <c r="H58" s="285"/>
      <c r="I58" s="286">
        <f>SUM(I52:I57)</f>
        <v>0</v>
      </c>
      <c r="J58" s="285"/>
      <c r="K58" s="286">
        <f>SUM(K52:K57)</f>
        <v>0</v>
      </c>
      <c r="O58" s="260">
        <v>4</v>
      </c>
      <c r="BA58" s="287">
        <f>SUM(BA52:BA57)</f>
        <v>0</v>
      </c>
      <c r="BB58" s="287">
        <f>SUM(BB52:BB57)</f>
        <v>0</v>
      </c>
      <c r="BC58" s="287">
        <f>SUM(BC52:BC57)</f>
        <v>0</v>
      </c>
      <c r="BD58" s="287">
        <f>SUM(BD52:BD57)</f>
        <v>0</v>
      </c>
      <c r="BE58" s="287">
        <f>SUM(BE52:BE57)</f>
        <v>0</v>
      </c>
    </row>
    <row r="59" ht="12.75">
      <c r="E59" s="233"/>
    </row>
    <row r="60" ht="12.75">
      <c r="E60" s="233"/>
    </row>
    <row r="61" ht="12.75">
      <c r="E61" s="233"/>
    </row>
    <row r="62" ht="12.75">
      <c r="E62" s="233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ht="12.75">
      <c r="E69" s="233"/>
    </row>
    <row r="70" ht="12.75">
      <c r="E70" s="233"/>
    </row>
    <row r="71" ht="12.75">
      <c r="E71" s="233"/>
    </row>
    <row r="72" ht="12.75">
      <c r="E72" s="233"/>
    </row>
    <row r="73" ht="12.75">
      <c r="E73" s="233"/>
    </row>
    <row r="74" ht="12.75">
      <c r="E74" s="233"/>
    </row>
    <row r="75" ht="12.75">
      <c r="E75" s="233"/>
    </row>
    <row r="76" ht="12.75">
      <c r="E76" s="233"/>
    </row>
    <row r="77" ht="12.75">
      <c r="E77" s="233"/>
    </row>
    <row r="78" ht="12.75">
      <c r="E78" s="233"/>
    </row>
    <row r="79" ht="12.75">
      <c r="E79" s="233"/>
    </row>
    <row r="80" ht="12.75">
      <c r="E80" s="233"/>
    </row>
    <row r="81" ht="12.75">
      <c r="E81" s="233"/>
    </row>
    <row r="82" spans="1:7" ht="12.75">
      <c r="A82" s="277"/>
      <c r="B82" s="277"/>
      <c r="C82" s="277"/>
      <c r="D82" s="277"/>
      <c r="E82" s="277"/>
      <c r="F82" s="277"/>
      <c r="G82" s="277"/>
    </row>
    <row r="83" spans="1:7" ht="12.75">
      <c r="A83" s="277"/>
      <c r="B83" s="277"/>
      <c r="C83" s="277"/>
      <c r="D83" s="277"/>
      <c r="E83" s="277"/>
      <c r="F83" s="277"/>
      <c r="G83" s="277"/>
    </row>
    <row r="84" spans="1:7" ht="12.75">
      <c r="A84" s="277"/>
      <c r="B84" s="277"/>
      <c r="C84" s="277"/>
      <c r="D84" s="277"/>
      <c r="E84" s="277"/>
      <c r="F84" s="277"/>
      <c r="G84" s="277"/>
    </row>
    <row r="85" spans="1:7" ht="12.75">
      <c r="A85" s="277"/>
      <c r="B85" s="277"/>
      <c r="C85" s="277"/>
      <c r="D85" s="277"/>
      <c r="E85" s="277"/>
      <c r="F85" s="277"/>
      <c r="G85" s="277"/>
    </row>
    <row r="86" ht="12.75">
      <c r="E86" s="233"/>
    </row>
    <row r="87" ht="12.75">
      <c r="E87" s="233"/>
    </row>
    <row r="88" ht="12.75">
      <c r="E88" s="233"/>
    </row>
    <row r="89" ht="12.75">
      <c r="E89" s="233"/>
    </row>
    <row r="90" ht="12.75">
      <c r="E90" s="233"/>
    </row>
    <row r="91" ht="12.75">
      <c r="E91" s="233"/>
    </row>
    <row r="92" ht="12.75">
      <c r="E92" s="233"/>
    </row>
    <row r="93" ht="12.75">
      <c r="E93" s="233"/>
    </row>
    <row r="94" ht="12.75">
      <c r="E94" s="233"/>
    </row>
    <row r="95" ht="12.75">
      <c r="E95" s="233"/>
    </row>
    <row r="96" ht="12.75">
      <c r="E96" s="233"/>
    </row>
    <row r="97" ht="12.75">
      <c r="E97" s="233"/>
    </row>
    <row r="98" ht="12.75">
      <c r="E98" s="233"/>
    </row>
    <row r="99" ht="12.75">
      <c r="E99" s="233"/>
    </row>
    <row r="100" ht="12.75">
      <c r="E100" s="233"/>
    </row>
    <row r="101" ht="12.75">
      <c r="E101" s="233"/>
    </row>
    <row r="102" ht="12.75">
      <c r="E102" s="233"/>
    </row>
    <row r="103" ht="12.75">
      <c r="E103" s="233"/>
    </row>
    <row r="104" ht="12.75">
      <c r="E104" s="233"/>
    </row>
    <row r="105" ht="12.75">
      <c r="E105" s="233"/>
    </row>
    <row r="106" ht="12.75">
      <c r="E106" s="233"/>
    </row>
    <row r="107" ht="12.75">
      <c r="E107" s="233"/>
    </row>
    <row r="108" ht="12.75">
      <c r="E108" s="233"/>
    </row>
    <row r="109" ht="12.75">
      <c r="E109" s="233"/>
    </row>
    <row r="110" ht="12.75">
      <c r="E110" s="233"/>
    </row>
    <row r="111" ht="12.75">
      <c r="E111" s="233"/>
    </row>
    <row r="112" ht="12.75">
      <c r="E112" s="233"/>
    </row>
    <row r="113" ht="12.75">
      <c r="E113" s="233"/>
    </row>
    <row r="114" ht="12.75">
      <c r="E114" s="233"/>
    </row>
    <row r="115" ht="12.75">
      <c r="E115" s="233"/>
    </row>
    <row r="116" ht="12.75">
      <c r="E116" s="233"/>
    </row>
    <row r="117" spans="1:2" ht="12.75">
      <c r="A117" s="288"/>
      <c r="B117" s="288"/>
    </row>
    <row r="118" spans="1:7" ht="12.75">
      <c r="A118" s="277"/>
      <c r="B118" s="277"/>
      <c r="C118" s="289"/>
      <c r="D118" s="289"/>
      <c r="E118" s="290"/>
      <c r="F118" s="289"/>
      <c r="G118" s="291"/>
    </row>
    <row r="119" spans="1:7" ht="12.75">
      <c r="A119" s="292"/>
      <c r="B119" s="292"/>
      <c r="C119" s="277"/>
      <c r="D119" s="277"/>
      <c r="E119" s="293"/>
      <c r="F119" s="277"/>
      <c r="G119" s="277"/>
    </row>
    <row r="120" spans="1:7" ht="12.75">
      <c r="A120" s="277"/>
      <c r="B120" s="277"/>
      <c r="C120" s="277"/>
      <c r="D120" s="277"/>
      <c r="E120" s="293"/>
      <c r="F120" s="277"/>
      <c r="G120" s="277"/>
    </row>
    <row r="121" spans="1:7" ht="12.75">
      <c r="A121" s="277"/>
      <c r="B121" s="277"/>
      <c r="C121" s="277"/>
      <c r="D121" s="277"/>
      <c r="E121" s="293"/>
      <c r="F121" s="277"/>
      <c r="G121" s="277"/>
    </row>
    <row r="122" spans="1:7" ht="12.75">
      <c r="A122" s="277"/>
      <c r="B122" s="277"/>
      <c r="C122" s="277"/>
      <c r="D122" s="277"/>
      <c r="E122" s="293"/>
      <c r="F122" s="277"/>
      <c r="G122" s="277"/>
    </row>
    <row r="123" spans="1:7" ht="12.75">
      <c r="A123" s="277"/>
      <c r="B123" s="277"/>
      <c r="C123" s="277"/>
      <c r="D123" s="277"/>
      <c r="E123" s="293"/>
      <c r="F123" s="277"/>
      <c r="G123" s="277"/>
    </row>
    <row r="124" spans="1:7" ht="12.75">
      <c r="A124" s="277"/>
      <c r="B124" s="277"/>
      <c r="C124" s="277"/>
      <c r="D124" s="277"/>
      <c r="E124" s="293"/>
      <c r="F124" s="277"/>
      <c r="G124" s="277"/>
    </row>
    <row r="125" spans="1:7" ht="12.75">
      <c r="A125" s="277"/>
      <c r="B125" s="277"/>
      <c r="C125" s="277"/>
      <c r="D125" s="277"/>
      <c r="E125" s="293"/>
      <c r="F125" s="277"/>
      <c r="G125" s="277"/>
    </row>
    <row r="126" spans="1:7" ht="12.75">
      <c r="A126" s="277"/>
      <c r="B126" s="277"/>
      <c r="C126" s="277"/>
      <c r="D126" s="277"/>
      <c r="E126" s="293"/>
      <c r="F126" s="277"/>
      <c r="G126" s="277"/>
    </row>
    <row r="127" spans="1:7" ht="12.75">
      <c r="A127" s="277"/>
      <c r="B127" s="277"/>
      <c r="C127" s="277"/>
      <c r="D127" s="277"/>
      <c r="E127" s="293"/>
      <c r="F127" s="277"/>
      <c r="G127" s="277"/>
    </row>
    <row r="128" spans="1:7" ht="12.75">
      <c r="A128" s="277"/>
      <c r="B128" s="277"/>
      <c r="C128" s="277"/>
      <c r="D128" s="277"/>
      <c r="E128" s="293"/>
      <c r="F128" s="277"/>
      <c r="G128" s="277"/>
    </row>
    <row r="129" spans="1:7" ht="12.75">
      <c r="A129" s="277"/>
      <c r="B129" s="277"/>
      <c r="C129" s="277"/>
      <c r="D129" s="277"/>
      <c r="E129" s="293"/>
      <c r="F129" s="277"/>
      <c r="G129" s="277"/>
    </row>
    <row r="130" spans="1:7" ht="12.75">
      <c r="A130" s="277"/>
      <c r="B130" s="277"/>
      <c r="C130" s="277"/>
      <c r="D130" s="277"/>
      <c r="E130" s="293"/>
      <c r="F130" s="277"/>
      <c r="G130" s="277"/>
    </row>
    <row r="131" spans="1:7" ht="12.75">
      <c r="A131" s="277"/>
      <c r="B131" s="277"/>
      <c r="C131" s="277"/>
      <c r="D131" s="277"/>
      <c r="E131" s="293"/>
      <c r="F131" s="277"/>
      <c r="G131" s="277"/>
    </row>
  </sheetData>
  <mergeCells count="4"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95</v>
      </c>
      <c r="B1" s="95"/>
      <c r="C1" s="95"/>
      <c r="D1" s="95"/>
      <c r="E1" s="95"/>
      <c r="F1" s="95"/>
      <c r="G1" s="95"/>
    </row>
    <row r="2" spans="1:7" ht="12.75" customHeight="1">
      <c r="A2" s="96" t="s">
        <v>25</v>
      </c>
      <c r="B2" s="97"/>
      <c r="C2" s="98" t="s">
        <v>463</v>
      </c>
      <c r="D2" s="98" t="s">
        <v>2038</v>
      </c>
      <c r="E2" s="99"/>
      <c r="F2" s="100" t="s">
        <v>26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27</v>
      </c>
      <c r="B4" s="103"/>
      <c r="C4" s="104"/>
      <c r="D4" s="104"/>
      <c r="E4" s="105"/>
      <c r="F4" s="106" t="s">
        <v>28</v>
      </c>
      <c r="G4" s="109"/>
    </row>
    <row r="5" spans="1:7" ht="12.95" customHeight="1">
      <c r="A5" s="110" t="s">
        <v>91</v>
      </c>
      <c r="B5" s="111"/>
      <c r="C5" s="112" t="s">
        <v>100</v>
      </c>
      <c r="D5" s="113"/>
      <c r="E5" s="111"/>
      <c r="F5" s="106" t="s">
        <v>29</v>
      </c>
      <c r="G5" s="107"/>
    </row>
    <row r="6" spans="1:15" ht="12.95" customHeight="1">
      <c r="A6" s="108" t="s">
        <v>30</v>
      </c>
      <c r="B6" s="103"/>
      <c r="C6" s="104"/>
      <c r="D6" s="104"/>
      <c r="E6" s="105"/>
      <c r="F6" s="114" t="s">
        <v>31</v>
      </c>
      <c r="G6" s="115"/>
      <c r="O6" s="116"/>
    </row>
    <row r="7" spans="1:7" ht="12.95" customHeight="1">
      <c r="A7" s="117" t="s">
        <v>97</v>
      </c>
      <c r="B7" s="118"/>
      <c r="C7" s="119" t="s">
        <v>98</v>
      </c>
      <c r="D7" s="120"/>
      <c r="E7" s="120"/>
      <c r="F7" s="121" t="s">
        <v>32</v>
      </c>
      <c r="G7" s="115">
        <f>IF(G6=0,,ROUND((F30+F32)/G6,1))</f>
        <v>0</v>
      </c>
    </row>
    <row r="8" spans="1:9" ht="12.75">
      <c r="A8" s="122" t="s">
        <v>33</v>
      </c>
      <c r="B8" s="106"/>
      <c r="C8" s="313"/>
      <c r="D8" s="313"/>
      <c r="E8" s="314"/>
      <c r="F8" s="123" t="s">
        <v>34</v>
      </c>
      <c r="G8" s="124"/>
      <c r="H8" s="125"/>
      <c r="I8" s="126"/>
    </row>
    <row r="9" spans="1:8" ht="12.75">
      <c r="A9" s="122" t="s">
        <v>35</v>
      </c>
      <c r="B9" s="106"/>
      <c r="C9" s="313"/>
      <c r="D9" s="313"/>
      <c r="E9" s="314"/>
      <c r="F9" s="106"/>
      <c r="G9" s="127"/>
      <c r="H9" s="128"/>
    </row>
    <row r="10" spans="1:8" ht="12.75">
      <c r="A10" s="122" t="s">
        <v>36</v>
      </c>
      <c r="B10" s="106"/>
      <c r="C10" s="313"/>
      <c r="D10" s="313"/>
      <c r="E10" s="313"/>
      <c r="F10" s="129"/>
      <c r="G10" s="130"/>
      <c r="H10" s="131"/>
    </row>
    <row r="11" spans="1:57" ht="13.5" customHeight="1">
      <c r="A11" s="122" t="s">
        <v>37</v>
      </c>
      <c r="B11" s="106"/>
      <c r="C11" s="313"/>
      <c r="D11" s="313"/>
      <c r="E11" s="313"/>
      <c r="F11" s="132" t="s">
        <v>38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39</v>
      </c>
      <c r="B12" s="103"/>
      <c r="C12" s="315"/>
      <c r="D12" s="315"/>
      <c r="E12" s="315"/>
      <c r="F12" s="136" t="s">
        <v>40</v>
      </c>
      <c r="G12" s="137"/>
      <c r="H12" s="128"/>
    </row>
    <row r="13" spans="1:8" ht="28.5" customHeight="1" thickBot="1">
      <c r="A13" s="138" t="s">
        <v>41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42</v>
      </c>
      <c r="B14" s="143"/>
      <c r="C14" s="144"/>
      <c r="D14" s="145" t="s">
        <v>43</v>
      </c>
      <c r="E14" s="146"/>
      <c r="F14" s="146"/>
      <c r="G14" s="144"/>
    </row>
    <row r="15" spans="1:7" ht="15.95" customHeight="1">
      <c r="A15" s="147"/>
      <c r="B15" s="148" t="s">
        <v>44</v>
      </c>
      <c r="C15" s="149">
        <f>'1 6 Rek'!E13</f>
        <v>0</v>
      </c>
      <c r="D15" s="150">
        <f>'1 6 Rek'!A21</f>
        <v>0</v>
      </c>
      <c r="E15" s="151"/>
      <c r="F15" s="152"/>
      <c r="G15" s="149">
        <f>'1 6 Rek'!I21</f>
        <v>0</v>
      </c>
    </row>
    <row r="16" spans="1:7" ht="15.95" customHeight="1">
      <c r="A16" s="147" t="s">
        <v>45</v>
      </c>
      <c r="B16" s="148" t="s">
        <v>46</v>
      </c>
      <c r="C16" s="149">
        <f>'1 6 Rek'!F13</f>
        <v>0</v>
      </c>
      <c r="D16" s="102"/>
      <c r="E16" s="153"/>
      <c r="F16" s="154"/>
      <c r="G16" s="149"/>
    </row>
    <row r="17" spans="1:7" ht="15.95" customHeight="1">
      <c r="A17" s="147" t="s">
        <v>47</v>
      </c>
      <c r="B17" s="148" t="s">
        <v>48</v>
      </c>
      <c r="C17" s="149">
        <f>'1 6 Rek'!H13</f>
        <v>0</v>
      </c>
      <c r="D17" s="102"/>
      <c r="E17" s="153"/>
      <c r="F17" s="154"/>
      <c r="G17" s="149"/>
    </row>
    <row r="18" spans="1:7" ht="15.95" customHeight="1">
      <c r="A18" s="155" t="s">
        <v>49</v>
      </c>
      <c r="B18" s="156" t="s">
        <v>50</v>
      </c>
      <c r="C18" s="149">
        <f>'1 6 Rek'!G13</f>
        <v>0</v>
      </c>
      <c r="D18" s="102"/>
      <c r="E18" s="153"/>
      <c r="F18" s="154"/>
      <c r="G18" s="149"/>
    </row>
    <row r="19" spans="1:7" ht="15.95" customHeight="1">
      <c r="A19" s="157" t="s">
        <v>51</v>
      </c>
      <c r="B19" s="148"/>
      <c r="C19" s="149">
        <f>SUM(C15:C18)</f>
        <v>0</v>
      </c>
      <c r="D19" s="102"/>
      <c r="E19" s="153"/>
      <c r="F19" s="154"/>
      <c r="G19" s="149"/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22</v>
      </c>
      <c r="B21" s="148"/>
      <c r="C21" s="149">
        <f>'1 6 Rek'!I13</f>
        <v>0</v>
      </c>
      <c r="D21" s="102"/>
      <c r="E21" s="153"/>
      <c r="F21" s="154"/>
      <c r="G21" s="149"/>
    </row>
    <row r="22" spans="1:7" ht="15.95" customHeight="1">
      <c r="A22" s="158" t="s">
        <v>52</v>
      </c>
      <c r="B22" s="128"/>
      <c r="C22" s="149">
        <f>C19+C21</f>
        <v>0</v>
      </c>
      <c r="D22" s="102" t="s">
        <v>53</v>
      </c>
      <c r="E22" s="153"/>
      <c r="F22" s="154"/>
      <c r="G22" s="149">
        <f>G23-SUM(G15:G21)</f>
        <v>0</v>
      </c>
    </row>
    <row r="23" spans="1:7" ht="15.95" customHeight="1" thickBot="1">
      <c r="A23" s="316" t="s">
        <v>54</v>
      </c>
      <c r="B23" s="317"/>
      <c r="C23" s="159">
        <f>C22+G23</f>
        <v>0</v>
      </c>
      <c r="D23" s="160" t="s">
        <v>55</v>
      </c>
      <c r="E23" s="161"/>
      <c r="F23" s="162"/>
      <c r="G23" s="149">
        <f>'1 6 Rek'!H19</f>
        <v>0</v>
      </c>
    </row>
    <row r="24" spans="1:7" ht="12.75">
      <c r="A24" s="163" t="s">
        <v>56</v>
      </c>
      <c r="B24" s="164"/>
      <c r="C24" s="165"/>
      <c r="D24" s="164" t="s">
        <v>57</v>
      </c>
      <c r="E24" s="164"/>
      <c r="F24" s="166" t="s">
        <v>58</v>
      </c>
      <c r="G24" s="167"/>
    </row>
    <row r="25" spans="1:7" ht="12.75">
      <c r="A25" s="158" t="s">
        <v>59</v>
      </c>
      <c r="B25" s="128"/>
      <c r="C25" s="168"/>
      <c r="D25" s="128" t="s">
        <v>59</v>
      </c>
      <c r="F25" s="169" t="s">
        <v>59</v>
      </c>
      <c r="G25" s="170"/>
    </row>
    <row r="26" spans="1:7" ht="37.5" customHeight="1">
      <c r="A26" s="158" t="s">
        <v>60</v>
      </c>
      <c r="B26" s="171"/>
      <c r="C26" s="168"/>
      <c r="D26" s="128" t="s">
        <v>60</v>
      </c>
      <c r="F26" s="169" t="s">
        <v>60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61</v>
      </c>
      <c r="B28" s="128"/>
      <c r="C28" s="168"/>
      <c r="D28" s="169" t="s">
        <v>62</v>
      </c>
      <c r="E28" s="168"/>
      <c r="F28" s="173" t="s">
        <v>62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4</v>
      </c>
      <c r="B30" s="177"/>
      <c r="C30" s="178">
        <v>15</v>
      </c>
      <c r="D30" s="177" t="s">
        <v>63</v>
      </c>
      <c r="E30" s="179"/>
      <c r="F30" s="308">
        <f>C23-F32</f>
        <v>0</v>
      </c>
      <c r="G30" s="309"/>
    </row>
    <row r="31" spans="1:7" ht="12.75">
      <c r="A31" s="176" t="s">
        <v>64</v>
      </c>
      <c r="B31" s="177"/>
      <c r="C31" s="178">
        <f>C30</f>
        <v>15</v>
      </c>
      <c r="D31" s="177" t="s">
        <v>65</v>
      </c>
      <c r="E31" s="179"/>
      <c r="F31" s="308">
        <f>ROUND(PRODUCT(F30,C31/100),0)</f>
        <v>0</v>
      </c>
      <c r="G31" s="309"/>
    </row>
    <row r="32" spans="1:7" ht="12.75">
      <c r="A32" s="176" t="s">
        <v>4</v>
      </c>
      <c r="B32" s="177"/>
      <c r="C32" s="178">
        <v>0</v>
      </c>
      <c r="D32" s="177" t="s">
        <v>65</v>
      </c>
      <c r="E32" s="179"/>
      <c r="F32" s="308">
        <v>0</v>
      </c>
      <c r="G32" s="309"/>
    </row>
    <row r="33" spans="1:7" ht="12.75">
      <c r="A33" s="176" t="s">
        <v>64</v>
      </c>
      <c r="B33" s="180"/>
      <c r="C33" s="181">
        <f>C32</f>
        <v>0</v>
      </c>
      <c r="D33" s="177" t="s">
        <v>65</v>
      </c>
      <c r="E33" s="154"/>
      <c r="F33" s="308">
        <f>ROUND(PRODUCT(F32,C33/100),0)</f>
        <v>0</v>
      </c>
      <c r="G33" s="309"/>
    </row>
    <row r="34" spans="1:7" s="185" customFormat="1" ht="19.5" customHeight="1" thickBot="1">
      <c r="A34" s="182" t="s">
        <v>66</v>
      </c>
      <c r="B34" s="183"/>
      <c r="C34" s="183"/>
      <c r="D34" s="183"/>
      <c r="E34" s="184"/>
      <c r="F34" s="310">
        <f>ROUND(SUM(F30:F33),0)</f>
        <v>0</v>
      </c>
      <c r="G34" s="31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6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6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6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6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6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6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6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6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7" t="s">
        <v>99</v>
      </c>
      <c r="D1" s="188"/>
      <c r="E1" s="189"/>
      <c r="F1" s="188"/>
      <c r="G1" s="190" t="s">
        <v>68</v>
      </c>
      <c r="H1" s="191" t="s">
        <v>463</v>
      </c>
      <c r="I1" s="192"/>
    </row>
    <row r="2" spans="1:9" ht="13.5" thickBot="1">
      <c r="A2" s="320" t="s">
        <v>69</v>
      </c>
      <c r="B2" s="321"/>
      <c r="C2" s="193" t="s">
        <v>101</v>
      </c>
      <c r="D2" s="194"/>
      <c r="E2" s="195"/>
      <c r="F2" s="194"/>
      <c r="G2" s="322" t="s">
        <v>2038</v>
      </c>
      <c r="H2" s="323"/>
      <c r="I2" s="324"/>
    </row>
    <row r="3" ht="13.5" thickTop="1">
      <c r="F3" s="128"/>
    </row>
    <row r="4" spans="1:9" ht="19.5" customHeight="1">
      <c r="A4" s="196" t="s">
        <v>70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71</v>
      </c>
      <c r="C6" s="200"/>
      <c r="D6" s="201"/>
      <c r="E6" s="202" t="s">
        <v>18</v>
      </c>
      <c r="F6" s="203" t="s">
        <v>19</v>
      </c>
      <c r="G6" s="203" t="s">
        <v>20</v>
      </c>
      <c r="H6" s="203" t="s">
        <v>21</v>
      </c>
      <c r="I6" s="204" t="s">
        <v>22</v>
      </c>
    </row>
    <row r="7" spans="1:9" s="128" customFormat="1" ht="12.75">
      <c r="A7" s="294" t="str">
        <f>'1 6 Pol'!B7</f>
        <v>M21</v>
      </c>
      <c r="B7" s="62" t="str">
        <f>'1 6 Pol'!C7</f>
        <v>ELEKTROMONTÁŽE</v>
      </c>
      <c r="D7" s="205"/>
      <c r="E7" s="295">
        <f>'1 6 Pol'!BA38</f>
        <v>0</v>
      </c>
      <c r="F7" s="296">
        <f>'1 6 Pol'!BB38</f>
        <v>0</v>
      </c>
      <c r="G7" s="296">
        <f>'1 6 Pol'!BC38</f>
        <v>0</v>
      </c>
      <c r="H7" s="296">
        <f>'1 6 Pol'!BD38</f>
        <v>0</v>
      </c>
      <c r="I7" s="297">
        <f>'1 6 Pol'!BE38</f>
        <v>0</v>
      </c>
    </row>
    <row r="8" spans="1:9" s="128" customFormat="1" ht="12.75">
      <c r="A8" s="294" t="str">
        <f>'1 6 Pol'!B39</f>
        <v>M22</v>
      </c>
      <c r="B8" s="62" t="str">
        <f>'1 6 Pol'!C39</f>
        <v>ELEKTROMONTÁŽE</v>
      </c>
      <c r="D8" s="205"/>
      <c r="E8" s="295">
        <f>'1 6 Pol'!BA51</f>
        <v>0</v>
      </c>
      <c r="F8" s="296">
        <f>'1 6 Pol'!BB51</f>
        <v>0</v>
      </c>
      <c r="G8" s="296">
        <f>'1 6 Pol'!BC51</f>
        <v>0</v>
      </c>
      <c r="H8" s="296">
        <f>'1 6 Pol'!BD51</f>
        <v>0</v>
      </c>
      <c r="I8" s="297">
        <f>'1 6 Pol'!BE51</f>
        <v>0</v>
      </c>
    </row>
    <row r="9" spans="1:9" s="128" customFormat="1" ht="12.75">
      <c r="A9" s="294" t="str">
        <f>'1 6 Pol'!B52</f>
        <v>1.00</v>
      </c>
      <c r="B9" s="62" t="str">
        <f>'1 6 Pol'!C52</f>
        <v>ROZVADĚČE</v>
      </c>
      <c r="D9" s="205"/>
      <c r="E9" s="295">
        <f>'1 6 Pol'!BA57</f>
        <v>0</v>
      </c>
      <c r="F9" s="296">
        <f>'1 6 Pol'!BB57</f>
        <v>0</v>
      </c>
      <c r="G9" s="296">
        <f>'1 6 Pol'!BC57</f>
        <v>0</v>
      </c>
      <c r="H9" s="296">
        <f>'1 6 Pol'!BD57</f>
        <v>0</v>
      </c>
      <c r="I9" s="297">
        <f>'1 6 Pol'!BE57</f>
        <v>0</v>
      </c>
    </row>
    <row r="10" spans="1:9" s="128" customFormat="1" ht="12.75">
      <c r="A10" s="294" t="str">
        <f>'1 6 Pol'!B58</f>
        <v>900</v>
      </c>
      <c r="B10" s="62" t="str">
        <f>'1 6 Pol'!C58</f>
        <v>HZS</v>
      </c>
      <c r="D10" s="205"/>
      <c r="E10" s="295">
        <f>'1 6 Pol'!BA62</f>
        <v>0</v>
      </c>
      <c r="F10" s="296">
        <f>'1 6 Pol'!BB62</f>
        <v>0</v>
      </c>
      <c r="G10" s="296">
        <f>'1 6 Pol'!BC62</f>
        <v>0</v>
      </c>
      <c r="H10" s="296">
        <f>'1 6 Pol'!BD62</f>
        <v>0</v>
      </c>
      <c r="I10" s="297">
        <f>'1 6 Pol'!BE62</f>
        <v>0</v>
      </c>
    </row>
    <row r="11" spans="1:9" s="128" customFormat="1" ht="12.75">
      <c r="A11" s="294" t="str">
        <f>'1 6 Pol'!B63</f>
        <v>901</v>
      </c>
      <c r="B11" s="62" t="str">
        <f>'1 6 Pol'!C63</f>
        <v>MATERIÁL NOSNÝ</v>
      </c>
      <c r="D11" s="205"/>
      <c r="E11" s="295">
        <f>'1 6 Pol'!BA128</f>
        <v>0</v>
      </c>
      <c r="F11" s="296">
        <f>'1 6 Pol'!BB128</f>
        <v>0</v>
      </c>
      <c r="G11" s="296">
        <f>'1 6 Pol'!BC128</f>
        <v>0</v>
      </c>
      <c r="H11" s="296">
        <f>'1 6 Pol'!BD128</f>
        <v>0</v>
      </c>
      <c r="I11" s="297">
        <f>'1 6 Pol'!BE128</f>
        <v>0</v>
      </c>
    </row>
    <row r="12" spans="1:9" s="128" customFormat="1" ht="13.5" thickBot="1">
      <c r="A12" s="294" t="str">
        <f>'1 6 Pol'!B129</f>
        <v>799</v>
      </c>
      <c r="B12" s="62" t="str">
        <f>'1 6 Pol'!C129</f>
        <v>Ostatní</v>
      </c>
      <c r="D12" s="205"/>
      <c r="E12" s="295">
        <f>'1 6 Pol'!BA135</f>
        <v>0</v>
      </c>
      <c r="F12" s="296">
        <f>'1 6 Pol'!BB135</f>
        <v>0</v>
      </c>
      <c r="G12" s="296">
        <f>'1 6 Pol'!BC135</f>
        <v>0</v>
      </c>
      <c r="H12" s="296">
        <f>'1 6 Pol'!BD135</f>
        <v>0</v>
      </c>
      <c r="I12" s="297">
        <f>'1 6 Pol'!BE135</f>
        <v>0</v>
      </c>
    </row>
    <row r="13" spans="1:9" s="14" customFormat="1" ht="13.5" thickBot="1">
      <c r="A13" s="206"/>
      <c r="B13" s="207" t="s">
        <v>72</v>
      </c>
      <c r="C13" s="207"/>
      <c r="D13" s="208"/>
      <c r="E13" s="209">
        <f>SUM(E7:E12)</f>
        <v>0</v>
      </c>
      <c r="F13" s="210">
        <f>SUM(F7:F12)</f>
        <v>0</v>
      </c>
      <c r="G13" s="210">
        <f>SUM(G7:G12)</f>
        <v>0</v>
      </c>
      <c r="H13" s="210">
        <f>SUM(H7:H12)</f>
        <v>0</v>
      </c>
      <c r="I13" s="211">
        <f>SUM(I7:I12)</f>
        <v>0</v>
      </c>
    </row>
    <row r="14" spans="1:9" ht="12.7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57" ht="19.5" customHeight="1">
      <c r="A15" s="197" t="s">
        <v>73</v>
      </c>
      <c r="B15" s="197"/>
      <c r="C15" s="197"/>
      <c r="D15" s="197"/>
      <c r="E15" s="197"/>
      <c r="F15" s="197"/>
      <c r="G15" s="212"/>
      <c r="H15" s="197"/>
      <c r="I15" s="197"/>
      <c r="BA15" s="134"/>
      <c r="BB15" s="134"/>
      <c r="BC15" s="134"/>
      <c r="BD15" s="134"/>
      <c r="BE15" s="134"/>
    </row>
    <row r="16" ht="13.5" thickBot="1"/>
    <row r="17" spans="1:9" ht="12.75">
      <c r="A17" s="163" t="s">
        <v>74</v>
      </c>
      <c r="B17" s="164"/>
      <c r="C17" s="164"/>
      <c r="D17" s="213"/>
      <c r="E17" s="214" t="s">
        <v>75</v>
      </c>
      <c r="F17" s="215" t="s">
        <v>5</v>
      </c>
      <c r="G17" s="216" t="s">
        <v>76</v>
      </c>
      <c r="H17" s="217"/>
      <c r="I17" s="218" t="s">
        <v>75</v>
      </c>
    </row>
    <row r="18" spans="1:53" ht="12.75">
      <c r="A18" s="157"/>
      <c r="B18" s="148"/>
      <c r="C18" s="148"/>
      <c r="D18" s="219"/>
      <c r="E18" s="220"/>
      <c r="F18" s="221"/>
      <c r="G18" s="222">
        <f>CHOOSE(BA18+1,E13+F13,E13+F13+H13,E13+F13+G13+H13,E13,F13,H13,G13,H13+G13,0)</f>
        <v>0</v>
      </c>
      <c r="H18" s="223"/>
      <c r="I18" s="224">
        <f>E18+F18*G18/100</f>
        <v>0</v>
      </c>
      <c r="BA18" s="1">
        <v>8</v>
      </c>
    </row>
    <row r="19" spans="1:9" ht="13.5" thickBot="1">
      <c r="A19" s="225"/>
      <c r="B19" s="226" t="s">
        <v>77</v>
      </c>
      <c r="C19" s="227"/>
      <c r="D19" s="228"/>
      <c r="E19" s="229"/>
      <c r="F19" s="230"/>
      <c r="G19" s="230"/>
      <c r="H19" s="325">
        <f>SUM(I18:I18)</f>
        <v>0</v>
      </c>
      <c r="I19" s="326"/>
    </row>
    <row r="21" spans="2:9" ht="12.75">
      <c r="B21" s="14"/>
      <c r="F21" s="231"/>
      <c r="G21" s="232"/>
      <c r="H21" s="232"/>
      <c r="I21" s="46"/>
    </row>
    <row r="22" spans="6:9" ht="12.75"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8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customWidth="1"/>
    <col min="9" max="9" width="11.625" style="233" customWidth="1"/>
    <col min="10" max="10" width="11.00390625" style="233" customWidth="1"/>
    <col min="11" max="11" width="10.375" style="233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96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18" t="s">
        <v>2</v>
      </c>
      <c r="B3" s="319"/>
      <c r="C3" s="187" t="s">
        <v>99</v>
      </c>
      <c r="D3" s="237"/>
      <c r="E3" s="238" t="s">
        <v>78</v>
      </c>
      <c r="F3" s="239" t="str">
        <f>'1 6 Rek'!H1</f>
        <v>6</v>
      </c>
      <c r="G3" s="240"/>
    </row>
    <row r="4" spans="1:7" ht="13.5" thickBot="1">
      <c r="A4" s="330" t="s">
        <v>69</v>
      </c>
      <c r="B4" s="321"/>
      <c r="C4" s="193" t="s">
        <v>101</v>
      </c>
      <c r="D4" s="241"/>
      <c r="E4" s="331" t="str">
        <f>'1 6 Rek'!G2</f>
        <v>Liberec - Americká 742/60 - Elektro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15" ht="12.75">
      <c r="A7" s="250" t="s">
        <v>90</v>
      </c>
      <c r="B7" s="251" t="s">
        <v>2039</v>
      </c>
      <c r="C7" s="252" t="s">
        <v>2040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2042</v>
      </c>
      <c r="C8" s="263" t="s">
        <v>2043</v>
      </c>
      <c r="D8" s="264" t="s">
        <v>182</v>
      </c>
      <c r="E8" s="265">
        <v>15</v>
      </c>
      <c r="F8" s="265">
        <v>0</v>
      </c>
      <c r="G8" s="266">
        <f aca="true" t="shared" si="0" ref="G8:G37">E8*F8</f>
        <v>0</v>
      </c>
      <c r="H8" s="267">
        <v>0</v>
      </c>
      <c r="I8" s="268">
        <f aca="true" t="shared" si="1" ref="I8:I37">E8*H8</f>
        <v>0</v>
      </c>
      <c r="J8" s="267">
        <v>0</v>
      </c>
      <c r="K8" s="268">
        <f aca="true" t="shared" si="2" ref="K8:K37">E8*J8</f>
        <v>0</v>
      </c>
      <c r="O8" s="260">
        <v>2</v>
      </c>
      <c r="AA8" s="233">
        <v>1</v>
      </c>
      <c r="AB8" s="233">
        <v>9</v>
      </c>
      <c r="AC8" s="233">
        <v>9</v>
      </c>
      <c r="AZ8" s="233">
        <v>4</v>
      </c>
      <c r="BA8" s="233">
        <f aca="true" t="shared" si="3" ref="BA8:BA37">IF(AZ8=1,G8,0)</f>
        <v>0</v>
      </c>
      <c r="BB8" s="233">
        <f aca="true" t="shared" si="4" ref="BB8:BB37">IF(AZ8=2,G8,0)</f>
        <v>0</v>
      </c>
      <c r="BC8" s="233">
        <f aca="true" t="shared" si="5" ref="BC8:BC37">IF(AZ8=3,G8,0)</f>
        <v>0</v>
      </c>
      <c r="BD8" s="233">
        <f aca="true" t="shared" si="6" ref="BD8:BD37">IF(AZ8=4,G8,0)</f>
        <v>0</v>
      </c>
      <c r="BE8" s="233">
        <f aca="true" t="shared" si="7" ref="BE8:BE37">IF(AZ8=5,G8,0)</f>
        <v>0</v>
      </c>
      <c r="CA8" s="260">
        <v>1</v>
      </c>
      <c r="CB8" s="260">
        <v>9</v>
      </c>
    </row>
    <row r="9" spans="1:80" ht="12.75">
      <c r="A9" s="261">
        <v>2</v>
      </c>
      <c r="B9" s="262" t="s">
        <v>2044</v>
      </c>
      <c r="C9" s="263" t="s">
        <v>2045</v>
      </c>
      <c r="D9" s="264" t="s">
        <v>182</v>
      </c>
      <c r="E9" s="265">
        <v>147</v>
      </c>
      <c r="F9" s="265">
        <v>0</v>
      </c>
      <c r="G9" s="266">
        <f t="shared" si="0"/>
        <v>0</v>
      </c>
      <c r="H9" s="267">
        <v>0</v>
      </c>
      <c r="I9" s="268">
        <f t="shared" si="1"/>
        <v>0</v>
      </c>
      <c r="J9" s="267">
        <v>0</v>
      </c>
      <c r="K9" s="268">
        <f t="shared" si="2"/>
        <v>0</v>
      </c>
      <c r="O9" s="260">
        <v>2</v>
      </c>
      <c r="AA9" s="233">
        <v>1</v>
      </c>
      <c r="AB9" s="233">
        <v>9</v>
      </c>
      <c r="AC9" s="233">
        <v>9</v>
      </c>
      <c r="AZ9" s="233">
        <v>4</v>
      </c>
      <c r="BA9" s="233">
        <f t="shared" si="3"/>
        <v>0</v>
      </c>
      <c r="BB9" s="233">
        <f t="shared" si="4"/>
        <v>0</v>
      </c>
      <c r="BC9" s="233">
        <f t="shared" si="5"/>
        <v>0</v>
      </c>
      <c r="BD9" s="233">
        <f t="shared" si="6"/>
        <v>0</v>
      </c>
      <c r="BE9" s="233">
        <f t="shared" si="7"/>
        <v>0</v>
      </c>
      <c r="CA9" s="260">
        <v>1</v>
      </c>
      <c r="CB9" s="260">
        <v>9</v>
      </c>
    </row>
    <row r="10" spans="1:80" ht="12.75">
      <c r="A10" s="261">
        <v>3</v>
      </c>
      <c r="B10" s="262" t="s">
        <v>2046</v>
      </c>
      <c r="C10" s="263" t="s">
        <v>2047</v>
      </c>
      <c r="D10" s="264" t="s">
        <v>182</v>
      </c>
      <c r="E10" s="265">
        <v>1359</v>
      </c>
      <c r="F10" s="265">
        <v>0</v>
      </c>
      <c r="G10" s="266">
        <f t="shared" si="0"/>
        <v>0</v>
      </c>
      <c r="H10" s="267">
        <v>0</v>
      </c>
      <c r="I10" s="268">
        <f t="shared" si="1"/>
        <v>0</v>
      </c>
      <c r="J10" s="267">
        <v>0</v>
      </c>
      <c r="K10" s="268">
        <f t="shared" si="2"/>
        <v>0</v>
      </c>
      <c r="O10" s="260">
        <v>2</v>
      </c>
      <c r="AA10" s="233">
        <v>1</v>
      </c>
      <c r="AB10" s="233">
        <v>9</v>
      </c>
      <c r="AC10" s="233">
        <v>9</v>
      </c>
      <c r="AZ10" s="233">
        <v>4</v>
      </c>
      <c r="BA10" s="233">
        <f t="shared" si="3"/>
        <v>0</v>
      </c>
      <c r="BB10" s="233">
        <f t="shared" si="4"/>
        <v>0</v>
      </c>
      <c r="BC10" s="233">
        <f t="shared" si="5"/>
        <v>0</v>
      </c>
      <c r="BD10" s="233">
        <f t="shared" si="6"/>
        <v>0</v>
      </c>
      <c r="BE10" s="233">
        <f t="shared" si="7"/>
        <v>0</v>
      </c>
      <c r="CA10" s="260">
        <v>1</v>
      </c>
      <c r="CB10" s="260">
        <v>9</v>
      </c>
    </row>
    <row r="11" spans="1:80" ht="12.75">
      <c r="A11" s="261">
        <v>4</v>
      </c>
      <c r="B11" s="262" t="s">
        <v>2048</v>
      </c>
      <c r="C11" s="263" t="s">
        <v>2049</v>
      </c>
      <c r="D11" s="264" t="s">
        <v>182</v>
      </c>
      <c r="E11" s="265">
        <v>1691</v>
      </c>
      <c r="F11" s="265">
        <v>0</v>
      </c>
      <c r="G11" s="266">
        <f t="shared" si="0"/>
        <v>0</v>
      </c>
      <c r="H11" s="267">
        <v>0</v>
      </c>
      <c r="I11" s="268">
        <f t="shared" si="1"/>
        <v>0</v>
      </c>
      <c r="J11" s="267">
        <v>0</v>
      </c>
      <c r="K11" s="268">
        <f t="shared" si="2"/>
        <v>0</v>
      </c>
      <c r="O11" s="260">
        <v>2</v>
      </c>
      <c r="AA11" s="233">
        <v>1</v>
      </c>
      <c r="AB11" s="233">
        <v>9</v>
      </c>
      <c r="AC11" s="233">
        <v>9</v>
      </c>
      <c r="AZ11" s="233">
        <v>4</v>
      </c>
      <c r="BA11" s="233">
        <f t="shared" si="3"/>
        <v>0</v>
      </c>
      <c r="BB11" s="233">
        <f t="shared" si="4"/>
        <v>0</v>
      </c>
      <c r="BC11" s="233">
        <f t="shared" si="5"/>
        <v>0</v>
      </c>
      <c r="BD11" s="233">
        <f t="shared" si="6"/>
        <v>0</v>
      </c>
      <c r="BE11" s="233">
        <f t="shared" si="7"/>
        <v>0</v>
      </c>
      <c r="CA11" s="260">
        <v>1</v>
      </c>
      <c r="CB11" s="260">
        <v>9</v>
      </c>
    </row>
    <row r="12" spans="1:80" ht="12.75">
      <c r="A12" s="261">
        <v>5</v>
      </c>
      <c r="B12" s="262" t="s">
        <v>2050</v>
      </c>
      <c r="C12" s="263" t="s">
        <v>2051</v>
      </c>
      <c r="D12" s="264" t="s">
        <v>182</v>
      </c>
      <c r="E12" s="265">
        <v>45</v>
      </c>
      <c r="F12" s="265">
        <v>0</v>
      </c>
      <c r="G12" s="266">
        <f t="shared" si="0"/>
        <v>0</v>
      </c>
      <c r="H12" s="267">
        <v>0</v>
      </c>
      <c r="I12" s="268">
        <f t="shared" si="1"/>
        <v>0</v>
      </c>
      <c r="J12" s="267">
        <v>0</v>
      </c>
      <c r="K12" s="268">
        <f t="shared" si="2"/>
        <v>0</v>
      </c>
      <c r="O12" s="260">
        <v>2</v>
      </c>
      <c r="AA12" s="233">
        <v>1</v>
      </c>
      <c r="AB12" s="233">
        <v>9</v>
      </c>
      <c r="AC12" s="233">
        <v>9</v>
      </c>
      <c r="AZ12" s="233">
        <v>4</v>
      </c>
      <c r="BA12" s="233">
        <f t="shared" si="3"/>
        <v>0</v>
      </c>
      <c r="BB12" s="233">
        <f t="shared" si="4"/>
        <v>0</v>
      </c>
      <c r="BC12" s="233">
        <f t="shared" si="5"/>
        <v>0</v>
      </c>
      <c r="BD12" s="233">
        <f t="shared" si="6"/>
        <v>0</v>
      </c>
      <c r="BE12" s="233">
        <f t="shared" si="7"/>
        <v>0</v>
      </c>
      <c r="CA12" s="260">
        <v>1</v>
      </c>
      <c r="CB12" s="260">
        <v>9</v>
      </c>
    </row>
    <row r="13" spans="1:80" ht="12.75">
      <c r="A13" s="261">
        <v>6</v>
      </c>
      <c r="B13" s="262" t="s">
        <v>2050</v>
      </c>
      <c r="C13" s="263" t="s">
        <v>2051</v>
      </c>
      <c r="D13" s="264" t="s">
        <v>182</v>
      </c>
      <c r="E13" s="265">
        <v>165</v>
      </c>
      <c r="F13" s="265">
        <v>0</v>
      </c>
      <c r="G13" s="266">
        <f t="shared" si="0"/>
        <v>0</v>
      </c>
      <c r="H13" s="267">
        <v>0</v>
      </c>
      <c r="I13" s="268">
        <f t="shared" si="1"/>
        <v>0</v>
      </c>
      <c r="J13" s="267">
        <v>0</v>
      </c>
      <c r="K13" s="268">
        <f t="shared" si="2"/>
        <v>0</v>
      </c>
      <c r="O13" s="260">
        <v>2</v>
      </c>
      <c r="AA13" s="233">
        <v>1</v>
      </c>
      <c r="AB13" s="233">
        <v>9</v>
      </c>
      <c r="AC13" s="233">
        <v>9</v>
      </c>
      <c r="AZ13" s="233">
        <v>4</v>
      </c>
      <c r="BA13" s="233">
        <f t="shared" si="3"/>
        <v>0</v>
      </c>
      <c r="BB13" s="233">
        <f t="shared" si="4"/>
        <v>0</v>
      </c>
      <c r="BC13" s="233">
        <f t="shared" si="5"/>
        <v>0</v>
      </c>
      <c r="BD13" s="233">
        <f t="shared" si="6"/>
        <v>0</v>
      </c>
      <c r="BE13" s="233">
        <f t="shared" si="7"/>
        <v>0</v>
      </c>
      <c r="CA13" s="260">
        <v>1</v>
      </c>
      <c r="CB13" s="260">
        <v>9</v>
      </c>
    </row>
    <row r="14" spans="1:80" ht="12.75">
      <c r="A14" s="261">
        <v>7</v>
      </c>
      <c r="B14" s="262" t="s">
        <v>2052</v>
      </c>
      <c r="C14" s="263" t="s">
        <v>2053</v>
      </c>
      <c r="D14" s="264" t="s">
        <v>182</v>
      </c>
      <c r="E14" s="265">
        <v>25</v>
      </c>
      <c r="F14" s="265">
        <v>0</v>
      </c>
      <c r="G14" s="266">
        <f t="shared" si="0"/>
        <v>0</v>
      </c>
      <c r="H14" s="267">
        <v>0</v>
      </c>
      <c r="I14" s="268">
        <f t="shared" si="1"/>
        <v>0</v>
      </c>
      <c r="J14" s="267">
        <v>0</v>
      </c>
      <c r="K14" s="268">
        <f t="shared" si="2"/>
        <v>0</v>
      </c>
      <c r="O14" s="260">
        <v>2</v>
      </c>
      <c r="AA14" s="233">
        <v>1</v>
      </c>
      <c r="AB14" s="233">
        <v>9</v>
      </c>
      <c r="AC14" s="233">
        <v>9</v>
      </c>
      <c r="AZ14" s="233">
        <v>4</v>
      </c>
      <c r="BA14" s="233">
        <f t="shared" si="3"/>
        <v>0</v>
      </c>
      <c r="BB14" s="233">
        <f t="shared" si="4"/>
        <v>0</v>
      </c>
      <c r="BC14" s="233">
        <f t="shared" si="5"/>
        <v>0</v>
      </c>
      <c r="BD14" s="233">
        <f t="shared" si="6"/>
        <v>0</v>
      </c>
      <c r="BE14" s="233">
        <f t="shared" si="7"/>
        <v>0</v>
      </c>
      <c r="CA14" s="260">
        <v>1</v>
      </c>
      <c r="CB14" s="260">
        <v>9</v>
      </c>
    </row>
    <row r="15" spans="1:80" ht="12.75">
      <c r="A15" s="261">
        <v>8</v>
      </c>
      <c r="B15" s="262" t="s">
        <v>2054</v>
      </c>
      <c r="C15" s="263" t="s">
        <v>2055</v>
      </c>
      <c r="D15" s="264" t="s">
        <v>182</v>
      </c>
      <c r="E15" s="265">
        <v>123</v>
      </c>
      <c r="F15" s="265">
        <v>0</v>
      </c>
      <c r="G15" s="266">
        <f t="shared" si="0"/>
        <v>0</v>
      </c>
      <c r="H15" s="267">
        <v>0</v>
      </c>
      <c r="I15" s="268">
        <f t="shared" si="1"/>
        <v>0</v>
      </c>
      <c r="J15" s="267">
        <v>0</v>
      </c>
      <c r="K15" s="268">
        <f t="shared" si="2"/>
        <v>0</v>
      </c>
      <c r="O15" s="260">
        <v>2</v>
      </c>
      <c r="AA15" s="233">
        <v>1</v>
      </c>
      <c r="AB15" s="233">
        <v>9</v>
      </c>
      <c r="AC15" s="233">
        <v>9</v>
      </c>
      <c r="AZ15" s="233">
        <v>4</v>
      </c>
      <c r="BA15" s="233">
        <f t="shared" si="3"/>
        <v>0</v>
      </c>
      <c r="BB15" s="233">
        <f t="shared" si="4"/>
        <v>0</v>
      </c>
      <c r="BC15" s="233">
        <f t="shared" si="5"/>
        <v>0</v>
      </c>
      <c r="BD15" s="233">
        <f t="shared" si="6"/>
        <v>0</v>
      </c>
      <c r="BE15" s="233">
        <f t="shared" si="7"/>
        <v>0</v>
      </c>
      <c r="CA15" s="260">
        <v>1</v>
      </c>
      <c r="CB15" s="260">
        <v>9</v>
      </c>
    </row>
    <row r="16" spans="1:80" ht="12.75">
      <c r="A16" s="261">
        <v>9</v>
      </c>
      <c r="B16" s="262" t="s">
        <v>2056</v>
      </c>
      <c r="C16" s="263" t="s">
        <v>2057</v>
      </c>
      <c r="D16" s="264" t="s">
        <v>182</v>
      </c>
      <c r="E16" s="265">
        <v>20</v>
      </c>
      <c r="F16" s="265">
        <v>0</v>
      </c>
      <c r="G16" s="266">
        <f t="shared" si="0"/>
        <v>0</v>
      </c>
      <c r="H16" s="267">
        <v>0</v>
      </c>
      <c r="I16" s="268">
        <f t="shared" si="1"/>
        <v>0</v>
      </c>
      <c r="J16" s="267">
        <v>0</v>
      </c>
      <c r="K16" s="268">
        <f t="shared" si="2"/>
        <v>0</v>
      </c>
      <c r="O16" s="260">
        <v>2</v>
      </c>
      <c r="AA16" s="233">
        <v>1</v>
      </c>
      <c r="AB16" s="233">
        <v>9</v>
      </c>
      <c r="AC16" s="233">
        <v>9</v>
      </c>
      <c r="AZ16" s="233">
        <v>4</v>
      </c>
      <c r="BA16" s="233">
        <f t="shared" si="3"/>
        <v>0</v>
      </c>
      <c r="BB16" s="233">
        <f t="shared" si="4"/>
        <v>0</v>
      </c>
      <c r="BC16" s="233">
        <f t="shared" si="5"/>
        <v>0</v>
      </c>
      <c r="BD16" s="233">
        <f t="shared" si="6"/>
        <v>0</v>
      </c>
      <c r="BE16" s="233">
        <f t="shared" si="7"/>
        <v>0</v>
      </c>
      <c r="CA16" s="260">
        <v>1</v>
      </c>
      <c r="CB16" s="260">
        <v>9</v>
      </c>
    </row>
    <row r="17" spans="1:80" ht="12.75">
      <c r="A17" s="261">
        <v>10</v>
      </c>
      <c r="B17" s="262" t="s">
        <v>2058</v>
      </c>
      <c r="C17" s="263" t="s">
        <v>2059</v>
      </c>
      <c r="D17" s="264" t="s">
        <v>93</v>
      </c>
      <c r="E17" s="265">
        <v>6</v>
      </c>
      <c r="F17" s="265">
        <v>0</v>
      </c>
      <c r="G17" s="266">
        <f t="shared" si="0"/>
        <v>0</v>
      </c>
      <c r="H17" s="267">
        <v>0</v>
      </c>
      <c r="I17" s="268">
        <f t="shared" si="1"/>
        <v>0</v>
      </c>
      <c r="J17" s="267">
        <v>0</v>
      </c>
      <c r="K17" s="268">
        <f t="shared" si="2"/>
        <v>0</v>
      </c>
      <c r="O17" s="260">
        <v>2</v>
      </c>
      <c r="AA17" s="233">
        <v>1</v>
      </c>
      <c r="AB17" s="233">
        <v>9</v>
      </c>
      <c r="AC17" s="233">
        <v>9</v>
      </c>
      <c r="AZ17" s="233">
        <v>4</v>
      </c>
      <c r="BA17" s="233">
        <f t="shared" si="3"/>
        <v>0</v>
      </c>
      <c r="BB17" s="233">
        <f t="shared" si="4"/>
        <v>0</v>
      </c>
      <c r="BC17" s="233">
        <f t="shared" si="5"/>
        <v>0</v>
      </c>
      <c r="BD17" s="233">
        <f t="shared" si="6"/>
        <v>0</v>
      </c>
      <c r="BE17" s="233">
        <f t="shared" si="7"/>
        <v>0</v>
      </c>
      <c r="CA17" s="260">
        <v>1</v>
      </c>
      <c r="CB17" s="260">
        <v>9</v>
      </c>
    </row>
    <row r="18" spans="1:80" ht="12.75">
      <c r="A18" s="261">
        <v>11</v>
      </c>
      <c r="B18" s="262" t="s">
        <v>2060</v>
      </c>
      <c r="C18" s="263" t="s">
        <v>2061</v>
      </c>
      <c r="D18" s="264" t="s">
        <v>93</v>
      </c>
      <c r="E18" s="265">
        <v>18</v>
      </c>
      <c r="F18" s="265">
        <v>0</v>
      </c>
      <c r="G18" s="266">
        <f t="shared" si="0"/>
        <v>0</v>
      </c>
      <c r="H18" s="267">
        <v>0</v>
      </c>
      <c r="I18" s="268">
        <f t="shared" si="1"/>
        <v>0</v>
      </c>
      <c r="J18" s="267">
        <v>0</v>
      </c>
      <c r="K18" s="268">
        <f t="shared" si="2"/>
        <v>0</v>
      </c>
      <c r="O18" s="260">
        <v>2</v>
      </c>
      <c r="AA18" s="233">
        <v>1</v>
      </c>
      <c r="AB18" s="233">
        <v>9</v>
      </c>
      <c r="AC18" s="233">
        <v>9</v>
      </c>
      <c r="AZ18" s="233">
        <v>4</v>
      </c>
      <c r="BA18" s="233">
        <f t="shared" si="3"/>
        <v>0</v>
      </c>
      <c r="BB18" s="233">
        <f t="shared" si="4"/>
        <v>0</v>
      </c>
      <c r="BC18" s="233">
        <f t="shared" si="5"/>
        <v>0</v>
      </c>
      <c r="BD18" s="233">
        <f t="shared" si="6"/>
        <v>0</v>
      </c>
      <c r="BE18" s="233">
        <f t="shared" si="7"/>
        <v>0</v>
      </c>
      <c r="CA18" s="260">
        <v>1</v>
      </c>
      <c r="CB18" s="260">
        <v>9</v>
      </c>
    </row>
    <row r="19" spans="1:80" ht="12.75">
      <c r="A19" s="261">
        <v>12</v>
      </c>
      <c r="B19" s="262" t="s">
        <v>2062</v>
      </c>
      <c r="C19" s="263" t="s">
        <v>2063</v>
      </c>
      <c r="D19" s="264" t="s">
        <v>93</v>
      </c>
      <c r="E19" s="265">
        <v>4</v>
      </c>
      <c r="F19" s="265">
        <v>0</v>
      </c>
      <c r="G19" s="266">
        <f t="shared" si="0"/>
        <v>0</v>
      </c>
      <c r="H19" s="267">
        <v>0</v>
      </c>
      <c r="I19" s="268">
        <f t="shared" si="1"/>
        <v>0</v>
      </c>
      <c r="J19" s="267">
        <v>0</v>
      </c>
      <c r="K19" s="268">
        <f t="shared" si="2"/>
        <v>0</v>
      </c>
      <c r="O19" s="260">
        <v>2</v>
      </c>
      <c r="AA19" s="233">
        <v>1</v>
      </c>
      <c r="AB19" s="233">
        <v>9</v>
      </c>
      <c r="AC19" s="233">
        <v>9</v>
      </c>
      <c r="AZ19" s="233">
        <v>4</v>
      </c>
      <c r="BA19" s="233">
        <f t="shared" si="3"/>
        <v>0</v>
      </c>
      <c r="BB19" s="233">
        <f t="shared" si="4"/>
        <v>0</v>
      </c>
      <c r="BC19" s="233">
        <f t="shared" si="5"/>
        <v>0</v>
      </c>
      <c r="BD19" s="233">
        <f t="shared" si="6"/>
        <v>0</v>
      </c>
      <c r="BE19" s="233">
        <f t="shared" si="7"/>
        <v>0</v>
      </c>
      <c r="CA19" s="260">
        <v>1</v>
      </c>
      <c r="CB19" s="260">
        <v>9</v>
      </c>
    </row>
    <row r="20" spans="1:80" ht="12.75">
      <c r="A20" s="261">
        <v>13</v>
      </c>
      <c r="B20" s="262" t="s">
        <v>2064</v>
      </c>
      <c r="C20" s="263" t="s">
        <v>2065</v>
      </c>
      <c r="D20" s="264" t="s">
        <v>93</v>
      </c>
      <c r="E20" s="265">
        <v>327</v>
      </c>
      <c r="F20" s="265">
        <v>0</v>
      </c>
      <c r="G20" s="266">
        <f t="shared" si="0"/>
        <v>0</v>
      </c>
      <c r="H20" s="267">
        <v>0</v>
      </c>
      <c r="I20" s="268">
        <f t="shared" si="1"/>
        <v>0</v>
      </c>
      <c r="J20" s="267">
        <v>0</v>
      </c>
      <c r="K20" s="268">
        <f t="shared" si="2"/>
        <v>0</v>
      </c>
      <c r="O20" s="260">
        <v>2</v>
      </c>
      <c r="AA20" s="233">
        <v>1</v>
      </c>
      <c r="AB20" s="233">
        <v>9</v>
      </c>
      <c r="AC20" s="233">
        <v>9</v>
      </c>
      <c r="AZ20" s="233">
        <v>4</v>
      </c>
      <c r="BA20" s="233">
        <f t="shared" si="3"/>
        <v>0</v>
      </c>
      <c r="BB20" s="233">
        <f t="shared" si="4"/>
        <v>0</v>
      </c>
      <c r="BC20" s="233">
        <f t="shared" si="5"/>
        <v>0</v>
      </c>
      <c r="BD20" s="233">
        <f t="shared" si="6"/>
        <v>0</v>
      </c>
      <c r="BE20" s="233">
        <f t="shared" si="7"/>
        <v>0</v>
      </c>
      <c r="CA20" s="260">
        <v>1</v>
      </c>
      <c r="CB20" s="260">
        <v>9</v>
      </c>
    </row>
    <row r="21" spans="1:80" ht="12.75">
      <c r="A21" s="261">
        <v>14</v>
      </c>
      <c r="B21" s="262" t="s">
        <v>2066</v>
      </c>
      <c r="C21" s="263" t="s">
        <v>2067</v>
      </c>
      <c r="D21" s="264" t="s">
        <v>93</v>
      </c>
      <c r="E21" s="265">
        <v>10</v>
      </c>
      <c r="F21" s="265">
        <v>0</v>
      </c>
      <c r="G21" s="266">
        <f t="shared" si="0"/>
        <v>0</v>
      </c>
      <c r="H21" s="267">
        <v>0</v>
      </c>
      <c r="I21" s="268">
        <f t="shared" si="1"/>
        <v>0</v>
      </c>
      <c r="J21" s="267">
        <v>0</v>
      </c>
      <c r="K21" s="268">
        <f t="shared" si="2"/>
        <v>0</v>
      </c>
      <c r="O21" s="260">
        <v>2</v>
      </c>
      <c r="AA21" s="233">
        <v>1</v>
      </c>
      <c r="AB21" s="233">
        <v>9</v>
      </c>
      <c r="AC21" s="233">
        <v>9</v>
      </c>
      <c r="AZ21" s="233">
        <v>4</v>
      </c>
      <c r="BA21" s="233">
        <f t="shared" si="3"/>
        <v>0</v>
      </c>
      <c r="BB21" s="233">
        <f t="shared" si="4"/>
        <v>0</v>
      </c>
      <c r="BC21" s="233">
        <f t="shared" si="5"/>
        <v>0</v>
      </c>
      <c r="BD21" s="233">
        <f t="shared" si="6"/>
        <v>0</v>
      </c>
      <c r="BE21" s="233">
        <f t="shared" si="7"/>
        <v>0</v>
      </c>
      <c r="CA21" s="260">
        <v>1</v>
      </c>
      <c r="CB21" s="260">
        <v>9</v>
      </c>
    </row>
    <row r="22" spans="1:80" ht="12.75">
      <c r="A22" s="261">
        <v>15</v>
      </c>
      <c r="B22" s="262" t="s">
        <v>2068</v>
      </c>
      <c r="C22" s="263" t="s">
        <v>2069</v>
      </c>
      <c r="D22" s="264" t="s">
        <v>93</v>
      </c>
      <c r="E22" s="265">
        <v>4</v>
      </c>
      <c r="F22" s="265">
        <v>0</v>
      </c>
      <c r="G22" s="266">
        <f t="shared" si="0"/>
        <v>0</v>
      </c>
      <c r="H22" s="267">
        <v>0</v>
      </c>
      <c r="I22" s="268">
        <f t="shared" si="1"/>
        <v>0</v>
      </c>
      <c r="J22" s="267">
        <v>0</v>
      </c>
      <c r="K22" s="268">
        <f t="shared" si="2"/>
        <v>0</v>
      </c>
      <c r="O22" s="260">
        <v>2</v>
      </c>
      <c r="AA22" s="233">
        <v>1</v>
      </c>
      <c r="AB22" s="233">
        <v>9</v>
      </c>
      <c r="AC22" s="233">
        <v>9</v>
      </c>
      <c r="AZ22" s="233">
        <v>4</v>
      </c>
      <c r="BA22" s="233">
        <f t="shared" si="3"/>
        <v>0</v>
      </c>
      <c r="BB22" s="233">
        <f t="shared" si="4"/>
        <v>0</v>
      </c>
      <c r="BC22" s="233">
        <f t="shared" si="5"/>
        <v>0</v>
      </c>
      <c r="BD22" s="233">
        <f t="shared" si="6"/>
        <v>0</v>
      </c>
      <c r="BE22" s="233">
        <f t="shared" si="7"/>
        <v>0</v>
      </c>
      <c r="CA22" s="260">
        <v>1</v>
      </c>
      <c r="CB22" s="260">
        <v>9</v>
      </c>
    </row>
    <row r="23" spans="1:80" ht="12.75">
      <c r="A23" s="261">
        <v>16</v>
      </c>
      <c r="B23" s="262" t="s">
        <v>2070</v>
      </c>
      <c r="C23" s="263" t="s">
        <v>2071</v>
      </c>
      <c r="D23" s="264" t="s">
        <v>93</v>
      </c>
      <c r="E23" s="265">
        <v>83</v>
      </c>
      <c r="F23" s="265">
        <v>0</v>
      </c>
      <c r="G23" s="266">
        <f t="shared" si="0"/>
        <v>0</v>
      </c>
      <c r="H23" s="267">
        <v>0</v>
      </c>
      <c r="I23" s="268">
        <f t="shared" si="1"/>
        <v>0</v>
      </c>
      <c r="J23" s="267">
        <v>0</v>
      </c>
      <c r="K23" s="268">
        <f t="shared" si="2"/>
        <v>0</v>
      </c>
      <c r="O23" s="260">
        <v>2</v>
      </c>
      <c r="AA23" s="233">
        <v>1</v>
      </c>
      <c r="AB23" s="233">
        <v>9</v>
      </c>
      <c r="AC23" s="233">
        <v>9</v>
      </c>
      <c r="AZ23" s="233">
        <v>4</v>
      </c>
      <c r="BA23" s="233">
        <f t="shared" si="3"/>
        <v>0</v>
      </c>
      <c r="BB23" s="233">
        <f t="shared" si="4"/>
        <v>0</v>
      </c>
      <c r="BC23" s="233">
        <f t="shared" si="5"/>
        <v>0</v>
      </c>
      <c r="BD23" s="233">
        <f t="shared" si="6"/>
        <v>0</v>
      </c>
      <c r="BE23" s="233">
        <f t="shared" si="7"/>
        <v>0</v>
      </c>
      <c r="CA23" s="260">
        <v>1</v>
      </c>
      <c r="CB23" s="260">
        <v>9</v>
      </c>
    </row>
    <row r="24" spans="1:80" ht="12.75">
      <c r="A24" s="261">
        <v>17</v>
      </c>
      <c r="B24" s="262" t="s">
        <v>2072</v>
      </c>
      <c r="C24" s="263" t="s">
        <v>2073</v>
      </c>
      <c r="D24" s="264" t="s">
        <v>93</v>
      </c>
      <c r="E24" s="265">
        <v>51</v>
      </c>
      <c r="F24" s="265">
        <v>0</v>
      </c>
      <c r="G24" s="266">
        <f t="shared" si="0"/>
        <v>0</v>
      </c>
      <c r="H24" s="267">
        <v>0</v>
      </c>
      <c r="I24" s="268">
        <f t="shared" si="1"/>
        <v>0</v>
      </c>
      <c r="J24" s="267">
        <v>0</v>
      </c>
      <c r="K24" s="268">
        <f t="shared" si="2"/>
        <v>0</v>
      </c>
      <c r="O24" s="260">
        <v>2</v>
      </c>
      <c r="AA24" s="233">
        <v>1</v>
      </c>
      <c r="AB24" s="233">
        <v>9</v>
      </c>
      <c r="AC24" s="233">
        <v>9</v>
      </c>
      <c r="AZ24" s="233">
        <v>4</v>
      </c>
      <c r="BA24" s="233">
        <f t="shared" si="3"/>
        <v>0</v>
      </c>
      <c r="BB24" s="233">
        <f t="shared" si="4"/>
        <v>0</v>
      </c>
      <c r="BC24" s="233">
        <f t="shared" si="5"/>
        <v>0</v>
      </c>
      <c r="BD24" s="233">
        <f t="shared" si="6"/>
        <v>0</v>
      </c>
      <c r="BE24" s="233">
        <f t="shared" si="7"/>
        <v>0</v>
      </c>
      <c r="CA24" s="260">
        <v>1</v>
      </c>
      <c r="CB24" s="260">
        <v>9</v>
      </c>
    </row>
    <row r="25" spans="1:80" ht="12.75">
      <c r="A25" s="261">
        <v>18</v>
      </c>
      <c r="B25" s="262" t="s">
        <v>2074</v>
      </c>
      <c r="C25" s="263" t="s">
        <v>2075</v>
      </c>
      <c r="D25" s="264" t="s">
        <v>93</v>
      </c>
      <c r="E25" s="265">
        <v>4</v>
      </c>
      <c r="F25" s="265">
        <v>0</v>
      </c>
      <c r="G25" s="266">
        <f t="shared" si="0"/>
        <v>0</v>
      </c>
      <c r="H25" s="267">
        <v>0</v>
      </c>
      <c r="I25" s="268">
        <f t="shared" si="1"/>
        <v>0</v>
      </c>
      <c r="J25" s="267">
        <v>0</v>
      </c>
      <c r="K25" s="268">
        <f t="shared" si="2"/>
        <v>0</v>
      </c>
      <c r="O25" s="260">
        <v>2</v>
      </c>
      <c r="AA25" s="233">
        <v>1</v>
      </c>
      <c r="AB25" s="233">
        <v>9</v>
      </c>
      <c r="AC25" s="233">
        <v>9</v>
      </c>
      <c r="AZ25" s="233">
        <v>4</v>
      </c>
      <c r="BA25" s="233">
        <f t="shared" si="3"/>
        <v>0</v>
      </c>
      <c r="BB25" s="233">
        <f t="shared" si="4"/>
        <v>0</v>
      </c>
      <c r="BC25" s="233">
        <f t="shared" si="5"/>
        <v>0</v>
      </c>
      <c r="BD25" s="233">
        <f t="shared" si="6"/>
        <v>0</v>
      </c>
      <c r="BE25" s="233">
        <f t="shared" si="7"/>
        <v>0</v>
      </c>
      <c r="CA25" s="260">
        <v>1</v>
      </c>
      <c r="CB25" s="260">
        <v>9</v>
      </c>
    </row>
    <row r="26" spans="1:80" ht="12.75">
      <c r="A26" s="261">
        <v>19</v>
      </c>
      <c r="B26" s="262" t="s">
        <v>2076</v>
      </c>
      <c r="C26" s="263" t="s">
        <v>2077</v>
      </c>
      <c r="D26" s="264" t="s">
        <v>93</v>
      </c>
      <c r="E26" s="265">
        <v>36</v>
      </c>
      <c r="F26" s="265">
        <v>0</v>
      </c>
      <c r="G26" s="266">
        <f t="shared" si="0"/>
        <v>0</v>
      </c>
      <c r="H26" s="267">
        <v>0</v>
      </c>
      <c r="I26" s="268">
        <f t="shared" si="1"/>
        <v>0</v>
      </c>
      <c r="J26" s="267">
        <v>0</v>
      </c>
      <c r="K26" s="268">
        <f t="shared" si="2"/>
        <v>0</v>
      </c>
      <c r="O26" s="260">
        <v>2</v>
      </c>
      <c r="AA26" s="233">
        <v>1</v>
      </c>
      <c r="AB26" s="233">
        <v>9</v>
      </c>
      <c r="AC26" s="233">
        <v>9</v>
      </c>
      <c r="AZ26" s="233">
        <v>4</v>
      </c>
      <c r="BA26" s="233">
        <f t="shared" si="3"/>
        <v>0</v>
      </c>
      <c r="BB26" s="233">
        <f t="shared" si="4"/>
        <v>0</v>
      </c>
      <c r="BC26" s="233">
        <f t="shared" si="5"/>
        <v>0</v>
      </c>
      <c r="BD26" s="233">
        <f t="shared" si="6"/>
        <v>0</v>
      </c>
      <c r="BE26" s="233">
        <f t="shared" si="7"/>
        <v>0</v>
      </c>
      <c r="CA26" s="260">
        <v>1</v>
      </c>
      <c r="CB26" s="260">
        <v>9</v>
      </c>
    </row>
    <row r="27" spans="1:80" ht="12.75">
      <c r="A27" s="261">
        <v>20</v>
      </c>
      <c r="B27" s="262" t="s">
        <v>2078</v>
      </c>
      <c r="C27" s="263" t="s">
        <v>2079</v>
      </c>
      <c r="D27" s="264" t="s">
        <v>93</v>
      </c>
      <c r="E27" s="265">
        <v>12</v>
      </c>
      <c r="F27" s="265">
        <v>0</v>
      </c>
      <c r="G27" s="266">
        <f t="shared" si="0"/>
        <v>0</v>
      </c>
      <c r="H27" s="267">
        <v>0</v>
      </c>
      <c r="I27" s="268">
        <f t="shared" si="1"/>
        <v>0</v>
      </c>
      <c r="J27" s="267">
        <v>0</v>
      </c>
      <c r="K27" s="268">
        <f t="shared" si="2"/>
        <v>0</v>
      </c>
      <c r="O27" s="260">
        <v>2</v>
      </c>
      <c r="AA27" s="233">
        <v>1</v>
      </c>
      <c r="AB27" s="233">
        <v>9</v>
      </c>
      <c r="AC27" s="233">
        <v>9</v>
      </c>
      <c r="AZ27" s="233">
        <v>4</v>
      </c>
      <c r="BA27" s="233">
        <f t="shared" si="3"/>
        <v>0</v>
      </c>
      <c r="BB27" s="233">
        <f t="shared" si="4"/>
        <v>0</v>
      </c>
      <c r="BC27" s="233">
        <f t="shared" si="5"/>
        <v>0</v>
      </c>
      <c r="BD27" s="233">
        <f t="shared" si="6"/>
        <v>0</v>
      </c>
      <c r="BE27" s="233">
        <f t="shared" si="7"/>
        <v>0</v>
      </c>
      <c r="CA27" s="260">
        <v>1</v>
      </c>
      <c r="CB27" s="260">
        <v>9</v>
      </c>
    </row>
    <row r="28" spans="1:80" ht="12.75">
      <c r="A28" s="261">
        <v>21</v>
      </c>
      <c r="B28" s="262" t="s">
        <v>2080</v>
      </c>
      <c r="C28" s="263" t="s">
        <v>2081</v>
      </c>
      <c r="D28" s="264" t="s">
        <v>93</v>
      </c>
      <c r="E28" s="265">
        <v>32</v>
      </c>
      <c r="F28" s="265">
        <v>0</v>
      </c>
      <c r="G28" s="266">
        <f t="shared" si="0"/>
        <v>0</v>
      </c>
      <c r="H28" s="267">
        <v>0</v>
      </c>
      <c r="I28" s="268">
        <f t="shared" si="1"/>
        <v>0</v>
      </c>
      <c r="J28" s="267">
        <v>0</v>
      </c>
      <c r="K28" s="268">
        <f t="shared" si="2"/>
        <v>0</v>
      </c>
      <c r="O28" s="260">
        <v>2</v>
      </c>
      <c r="AA28" s="233">
        <v>1</v>
      </c>
      <c r="AB28" s="233">
        <v>9</v>
      </c>
      <c r="AC28" s="233">
        <v>9</v>
      </c>
      <c r="AZ28" s="233">
        <v>4</v>
      </c>
      <c r="BA28" s="233">
        <f t="shared" si="3"/>
        <v>0</v>
      </c>
      <c r="BB28" s="233">
        <f t="shared" si="4"/>
        <v>0</v>
      </c>
      <c r="BC28" s="233">
        <f t="shared" si="5"/>
        <v>0</v>
      </c>
      <c r="BD28" s="233">
        <f t="shared" si="6"/>
        <v>0</v>
      </c>
      <c r="BE28" s="233">
        <f t="shared" si="7"/>
        <v>0</v>
      </c>
      <c r="CA28" s="260">
        <v>1</v>
      </c>
      <c r="CB28" s="260">
        <v>9</v>
      </c>
    </row>
    <row r="29" spans="1:80" ht="12.75">
      <c r="A29" s="261">
        <v>22</v>
      </c>
      <c r="B29" s="262" t="s">
        <v>2082</v>
      </c>
      <c r="C29" s="263" t="s">
        <v>2083</v>
      </c>
      <c r="D29" s="264" t="s">
        <v>93</v>
      </c>
      <c r="E29" s="265">
        <v>5</v>
      </c>
      <c r="F29" s="265">
        <v>0</v>
      </c>
      <c r="G29" s="266">
        <f t="shared" si="0"/>
        <v>0</v>
      </c>
      <c r="H29" s="267">
        <v>0</v>
      </c>
      <c r="I29" s="268">
        <f t="shared" si="1"/>
        <v>0</v>
      </c>
      <c r="J29" s="267">
        <v>0</v>
      </c>
      <c r="K29" s="268">
        <f t="shared" si="2"/>
        <v>0</v>
      </c>
      <c r="O29" s="260">
        <v>2</v>
      </c>
      <c r="AA29" s="233">
        <v>1</v>
      </c>
      <c r="AB29" s="233">
        <v>9</v>
      </c>
      <c r="AC29" s="233">
        <v>9</v>
      </c>
      <c r="AZ29" s="233">
        <v>4</v>
      </c>
      <c r="BA29" s="233">
        <f t="shared" si="3"/>
        <v>0</v>
      </c>
      <c r="BB29" s="233">
        <f t="shared" si="4"/>
        <v>0</v>
      </c>
      <c r="BC29" s="233">
        <f t="shared" si="5"/>
        <v>0</v>
      </c>
      <c r="BD29" s="233">
        <f t="shared" si="6"/>
        <v>0</v>
      </c>
      <c r="BE29" s="233">
        <f t="shared" si="7"/>
        <v>0</v>
      </c>
      <c r="CA29" s="260">
        <v>1</v>
      </c>
      <c r="CB29" s="260">
        <v>9</v>
      </c>
    </row>
    <row r="30" spans="1:80" ht="12.75">
      <c r="A30" s="261">
        <v>23</v>
      </c>
      <c r="B30" s="262" t="s">
        <v>2084</v>
      </c>
      <c r="C30" s="263" t="s">
        <v>2085</v>
      </c>
      <c r="D30" s="264" t="s">
        <v>182</v>
      </c>
      <c r="E30" s="265">
        <v>730</v>
      </c>
      <c r="F30" s="265">
        <v>0</v>
      </c>
      <c r="G30" s="266">
        <f t="shared" si="0"/>
        <v>0</v>
      </c>
      <c r="H30" s="267">
        <v>0</v>
      </c>
      <c r="I30" s="268">
        <f t="shared" si="1"/>
        <v>0</v>
      </c>
      <c r="J30" s="267">
        <v>0</v>
      </c>
      <c r="K30" s="268">
        <f t="shared" si="2"/>
        <v>0</v>
      </c>
      <c r="O30" s="260">
        <v>2</v>
      </c>
      <c r="AA30" s="233">
        <v>1</v>
      </c>
      <c r="AB30" s="233">
        <v>9</v>
      </c>
      <c r="AC30" s="233">
        <v>9</v>
      </c>
      <c r="AZ30" s="233">
        <v>4</v>
      </c>
      <c r="BA30" s="233">
        <f t="shared" si="3"/>
        <v>0</v>
      </c>
      <c r="BB30" s="233">
        <f t="shared" si="4"/>
        <v>0</v>
      </c>
      <c r="BC30" s="233">
        <f t="shared" si="5"/>
        <v>0</v>
      </c>
      <c r="BD30" s="233">
        <f t="shared" si="6"/>
        <v>0</v>
      </c>
      <c r="BE30" s="233">
        <f t="shared" si="7"/>
        <v>0</v>
      </c>
      <c r="CA30" s="260">
        <v>1</v>
      </c>
      <c r="CB30" s="260">
        <v>9</v>
      </c>
    </row>
    <row r="31" spans="1:80" ht="12.75">
      <c r="A31" s="261">
        <v>24</v>
      </c>
      <c r="B31" s="262" t="s">
        <v>2086</v>
      </c>
      <c r="C31" s="263" t="s">
        <v>2087</v>
      </c>
      <c r="D31" s="264" t="s">
        <v>182</v>
      </c>
      <c r="E31" s="265">
        <v>65</v>
      </c>
      <c r="F31" s="265">
        <v>0</v>
      </c>
      <c r="G31" s="266">
        <f t="shared" si="0"/>
        <v>0</v>
      </c>
      <c r="H31" s="267">
        <v>0</v>
      </c>
      <c r="I31" s="268">
        <f t="shared" si="1"/>
        <v>0</v>
      </c>
      <c r="J31" s="267">
        <v>0</v>
      </c>
      <c r="K31" s="268">
        <f t="shared" si="2"/>
        <v>0</v>
      </c>
      <c r="O31" s="260">
        <v>2</v>
      </c>
      <c r="AA31" s="233">
        <v>1</v>
      </c>
      <c r="AB31" s="233">
        <v>9</v>
      </c>
      <c r="AC31" s="233">
        <v>9</v>
      </c>
      <c r="AZ31" s="233">
        <v>4</v>
      </c>
      <c r="BA31" s="233">
        <f t="shared" si="3"/>
        <v>0</v>
      </c>
      <c r="BB31" s="233">
        <f t="shared" si="4"/>
        <v>0</v>
      </c>
      <c r="BC31" s="233">
        <f t="shared" si="5"/>
        <v>0</v>
      </c>
      <c r="BD31" s="233">
        <f t="shared" si="6"/>
        <v>0</v>
      </c>
      <c r="BE31" s="233">
        <f t="shared" si="7"/>
        <v>0</v>
      </c>
      <c r="CA31" s="260">
        <v>1</v>
      </c>
      <c r="CB31" s="260">
        <v>9</v>
      </c>
    </row>
    <row r="32" spans="1:80" ht="12.75">
      <c r="A32" s="261">
        <v>25</v>
      </c>
      <c r="B32" s="262" t="s">
        <v>2088</v>
      </c>
      <c r="C32" s="263" t="s">
        <v>2089</v>
      </c>
      <c r="D32" s="264" t="s">
        <v>93</v>
      </c>
      <c r="E32" s="265">
        <v>13</v>
      </c>
      <c r="F32" s="265">
        <v>0</v>
      </c>
      <c r="G32" s="266">
        <f t="shared" si="0"/>
        <v>0</v>
      </c>
      <c r="H32" s="267">
        <v>0</v>
      </c>
      <c r="I32" s="268">
        <f t="shared" si="1"/>
        <v>0</v>
      </c>
      <c r="J32" s="267">
        <v>0</v>
      </c>
      <c r="K32" s="268">
        <f t="shared" si="2"/>
        <v>0</v>
      </c>
      <c r="O32" s="260">
        <v>2</v>
      </c>
      <c r="AA32" s="233">
        <v>1</v>
      </c>
      <c r="AB32" s="233">
        <v>9</v>
      </c>
      <c r="AC32" s="233">
        <v>9</v>
      </c>
      <c r="AZ32" s="233">
        <v>4</v>
      </c>
      <c r="BA32" s="233">
        <f t="shared" si="3"/>
        <v>0</v>
      </c>
      <c r="BB32" s="233">
        <f t="shared" si="4"/>
        <v>0</v>
      </c>
      <c r="BC32" s="233">
        <f t="shared" si="5"/>
        <v>0</v>
      </c>
      <c r="BD32" s="233">
        <f t="shared" si="6"/>
        <v>0</v>
      </c>
      <c r="BE32" s="233">
        <f t="shared" si="7"/>
        <v>0</v>
      </c>
      <c r="CA32" s="260">
        <v>1</v>
      </c>
      <c r="CB32" s="260">
        <v>9</v>
      </c>
    </row>
    <row r="33" spans="1:80" ht="12.75">
      <c r="A33" s="261">
        <v>26</v>
      </c>
      <c r="B33" s="262" t="s">
        <v>2090</v>
      </c>
      <c r="C33" s="263" t="s">
        <v>2091</v>
      </c>
      <c r="D33" s="264" t="s">
        <v>93</v>
      </c>
      <c r="E33" s="265">
        <v>162</v>
      </c>
      <c r="F33" s="265">
        <v>0</v>
      </c>
      <c r="G33" s="266">
        <f t="shared" si="0"/>
        <v>0</v>
      </c>
      <c r="H33" s="267">
        <v>0</v>
      </c>
      <c r="I33" s="268">
        <f t="shared" si="1"/>
        <v>0</v>
      </c>
      <c r="J33" s="267">
        <v>0</v>
      </c>
      <c r="K33" s="268">
        <f t="shared" si="2"/>
        <v>0</v>
      </c>
      <c r="O33" s="260">
        <v>2</v>
      </c>
      <c r="AA33" s="233">
        <v>1</v>
      </c>
      <c r="AB33" s="233">
        <v>9</v>
      </c>
      <c r="AC33" s="233">
        <v>9</v>
      </c>
      <c r="AZ33" s="233">
        <v>4</v>
      </c>
      <c r="BA33" s="233">
        <f t="shared" si="3"/>
        <v>0</v>
      </c>
      <c r="BB33" s="233">
        <f t="shared" si="4"/>
        <v>0</v>
      </c>
      <c r="BC33" s="233">
        <f t="shared" si="5"/>
        <v>0</v>
      </c>
      <c r="BD33" s="233">
        <f t="shared" si="6"/>
        <v>0</v>
      </c>
      <c r="BE33" s="233">
        <f t="shared" si="7"/>
        <v>0</v>
      </c>
      <c r="CA33" s="260">
        <v>1</v>
      </c>
      <c r="CB33" s="260">
        <v>9</v>
      </c>
    </row>
    <row r="34" spans="1:80" ht="12.75">
      <c r="A34" s="261">
        <v>27</v>
      </c>
      <c r="B34" s="262" t="s">
        <v>2092</v>
      </c>
      <c r="C34" s="263" t="s">
        <v>2093</v>
      </c>
      <c r="D34" s="264" t="s">
        <v>93</v>
      </c>
      <c r="E34" s="265">
        <v>90</v>
      </c>
      <c r="F34" s="265">
        <v>0</v>
      </c>
      <c r="G34" s="266">
        <f t="shared" si="0"/>
        <v>0</v>
      </c>
      <c r="H34" s="267">
        <v>0</v>
      </c>
      <c r="I34" s="268">
        <f t="shared" si="1"/>
        <v>0</v>
      </c>
      <c r="J34" s="267">
        <v>0</v>
      </c>
      <c r="K34" s="268">
        <f t="shared" si="2"/>
        <v>0</v>
      </c>
      <c r="O34" s="260">
        <v>2</v>
      </c>
      <c r="AA34" s="233">
        <v>1</v>
      </c>
      <c r="AB34" s="233">
        <v>9</v>
      </c>
      <c r="AC34" s="233">
        <v>9</v>
      </c>
      <c r="AZ34" s="233">
        <v>4</v>
      </c>
      <c r="BA34" s="233">
        <f t="shared" si="3"/>
        <v>0</v>
      </c>
      <c r="BB34" s="233">
        <f t="shared" si="4"/>
        <v>0</v>
      </c>
      <c r="BC34" s="233">
        <f t="shared" si="5"/>
        <v>0</v>
      </c>
      <c r="BD34" s="233">
        <f t="shared" si="6"/>
        <v>0</v>
      </c>
      <c r="BE34" s="233">
        <f t="shared" si="7"/>
        <v>0</v>
      </c>
      <c r="CA34" s="260">
        <v>1</v>
      </c>
      <c r="CB34" s="260">
        <v>9</v>
      </c>
    </row>
    <row r="35" spans="1:80" ht="12.75">
      <c r="A35" s="261">
        <v>28</v>
      </c>
      <c r="B35" s="262" t="s">
        <v>2094</v>
      </c>
      <c r="C35" s="263" t="s">
        <v>2095</v>
      </c>
      <c r="D35" s="264" t="s">
        <v>93</v>
      </c>
      <c r="E35" s="265">
        <v>5</v>
      </c>
      <c r="F35" s="265">
        <v>0</v>
      </c>
      <c r="G35" s="266">
        <f t="shared" si="0"/>
        <v>0</v>
      </c>
      <c r="H35" s="267">
        <v>0</v>
      </c>
      <c r="I35" s="268">
        <f t="shared" si="1"/>
        <v>0</v>
      </c>
      <c r="J35" s="267">
        <v>0</v>
      </c>
      <c r="K35" s="268">
        <f t="shared" si="2"/>
        <v>0</v>
      </c>
      <c r="O35" s="260">
        <v>2</v>
      </c>
      <c r="AA35" s="233">
        <v>1</v>
      </c>
      <c r="AB35" s="233">
        <v>9</v>
      </c>
      <c r="AC35" s="233">
        <v>9</v>
      </c>
      <c r="AZ35" s="233">
        <v>4</v>
      </c>
      <c r="BA35" s="233">
        <f t="shared" si="3"/>
        <v>0</v>
      </c>
      <c r="BB35" s="233">
        <f t="shared" si="4"/>
        <v>0</v>
      </c>
      <c r="BC35" s="233">
        <f t="shared" si="5"/>
        <v>0</v>
      </c>
      <c r="BD35" s="233">
        <f t="shared" si="6"/>
        <v>0</v>
      </c>
      <c r="BE35" s="233">
        <f t="shared" si="7"/>
        <v>0</v>
      </c>
      <c r="CA35" s="260">
        <v>1</v>
      </c>
      <c r="CB35" s="260">
        <v>9</v>
      </c>
    </row>
    <row r="36" spans="1:80" ht="12.75">
      <c r="A36" s="261">
        <v>29</v>
      </c>
      <c r="B36" s="262" t="s">
        <v>2096</v>
      </c>
      <c r="C36" s="263" t="s">
        <v>2097</v>
      </c>
      <c r="D36" s="264" t="s">
        <v>93</v>
      </c>
      <c r="E36" s="265">
        <v>9</v>
      </c>
      <c r="F36" s="265">
        <v>0</v>
      </c>
      <c r="G36" s="266">
        <f t="shared" si="0"/>
        <v>0</v>
      </c>
      <c r="H36" s="267">
        <v>0</v>
      </c>
      <c r="I36" s="268">
        <f t="shared" si="1"/>
        <v>0</v>
      </c>
      <c r="J36" s="267">
        <v>0</v>
      </c>
      <c r="K36" s="268">
        <f t="shared" si="2"/>
        <v>0</v>
      </c>
      <c r="O36" s="260">
        <v>2</v>
      </c>
      <c r="AA36" s="233">
        <v>1</v>
      </c>
      <c r="AB36" s="233">
        <v>9</v>
      </c>
      <c r="AC36" s="233">
        <v>9</v>
      </c>
      <c r="AZ36" s="233">
        <v>4</v>
      </c>
      <c r="BA36" s="233">
        <f t="shared" si="3"/>
        <v>0</v>
      </c>
      <c r="BB36" s="233">
        <f t="shared" si="4"/>
        <v>0</v>
      </c>
      <c r="BC36" s="233">
        <f t="shared" si="5"/>
        <v>0</v>
      </c>
      <c r="BD36" s="233">
        <f t="shared" si="6"/>
        <v>0</v>
      </c>
      <c r="BE36" s="233">
        <f t="shared" si="7"/>
        <v>0</v>
      </c>
      <c r="CA36" s="260">
        <v>1</v>
      </c>
      <c r="CB36" s="260">
        <v>9</v>
      </c>
    </row>
    <row r="37" spans="1:80" ht="12.75">
      <c r="A37" s="261">
        <v>30</v>
      </c>
      <c r="B37" s="262" t="s">
        <v>2098</v>
      </c>
      <c r="C37" s="263" t="s">
        <v>2099</v>
      </c>
      <c r="D37" s="264" t="s">
        <v>93</v>
      </c>
      <c r="E37" s="265">
        <v>8</v>
      </c>
      <c r="F37" s="265">
        <v>0</v>
      </c>
      <c r="G37" s="266">
        <f t="shared" si="0"/>
        <v>0</v>
      </c>
      <c r="H37" s="267">
        <v>0</v>
      </c>
      <c r="I37" s="268">
        <f t="shared" si="1"/>
        <v>0</v>
      </c>
      <c r="J37" s="267"/>
      <c r="K37" s="268">
        <f t="shared" si="2"/>
        <v>0</v>
      </c>
      <c r="O37" s="260">
        <v>2</v>
      </c>
      <c r="AA37" s="233">
        <v>12</v>
      </c>
      <c r="AB37" s="233">
        <v>0</v>
      </c>
      <c r="AC37" s="233">
        <v>116</v>
      </c>
      <c r="AZ37" s="233">
        <v>4</v>
      </c>
      <c r="BA37" s="233">
        <f t="shared" si="3"/>
        <v>0</v>
      </c>
      <c r="BB37" s="233">
        <f t="shared" si="4"/>
        <v>0</v>
      </c>
      <c r="BC37" s="233">
        <f t="shared" si="5"/>
        <v>0</v>
      </c>
      <c r="BD37" s="233">
        <f t="shared" si="6"/>
        <v>0</v>
      </c>
      <c r="BE37" s="233">
        <f t="shared" si="7"/>
        <v>0</v>
      </c>
      <c r="CA37" s="260">
        <v>12</v>
      </c>
      <c r="CB37" s="260">
        <v>0</v>
      </c>
    </row>
    <row r="38" spans="1:57" ht="12.75">
      <c r="A38" s="278"/>
      <c r="B38" s="279" t="s">
        <v>94</v>
      </c>
      <c r="C38" s="280" t="s">
        <v>2041</v>
      </c>
      <c r="D38" s="281"/>
      <c r="E38" s="282"/>
      <c r="F38" s="283"/>
      <c r="G38" s="284">
        <f>SUM(G7:G37)</f>
        <v>0</v>
      </c>
      <c r="H38" s="285"/>
      <c r="I38" s="286">
        <f>SUM(I7:I37)</f>
        <v>0</v>
      </c>
      <c r="J38" s="285"/>
      <c r="K38" s="286">
        <f>SUM(K7:K37)</f>
        <v>0</v>
      </c>
      <c r="O38" s="260">
        <v>4</v>
      </c>
      <c r="BA38" s="287">
        <f>SUM(BA7:BA37)</f>
        <v>0</v>
      </c>
      <c r="BB38" s="287">
        <f>SUM(BB7:BB37)</f>
        <v>0</v>
      </c>
      <c r="BC38" s="287">
        <f>SUM(BC7:BC37)</f>
        <v>0</v>
      </c>
      <c r="BD38" s="287">
        <f>SUM(BD7:BD37)</f>
        <v>0</v>
      </c>
      <c r="BE38" s="287">
        <f>SUM(BE7:BE37)</f>
        <v>0</v>
      </c>
    </row>
    <row r="39" spans="1:15" ht="12.75">
      <c r="A39" s="250" t="s">
        <v>90</v>
      </c>
      <c r="B39" s="251" t="s">
        <v>1416</v>
      </c>
      <c r="C39" s="252" t="s">
        <v>2040</v>
      </c>
      <c r="D39" s="253"/>
      <c r="E39" s="254"/>
      <c r="F39" s="254"/>
      <c r="G39" s="255"/>
      <c r="H39" s="256"/>
      <c r="I39" s="257"/>
      <c r="J39" s="258"/>
      <c r="K39" s="259"/>
      <c r="O39" s="260">
        <v>1</v>
      </c>
    </row>
    <row r="40" spans="1:80" ht="22.5">
      <c r="A40" s="261">
        <v>31</v>
      </c>
      <c r="B40" s="262" t="s">
        <v>2101</v>
      </c>
      <c r="C40" s="263" t="s">
        <v>2102</v>
      </c>
      <c r="D40" s="264" t="s">
        <v>182</v>
      </c>
      <c r="E40" s="265">
        <v>401</v>
      </c>
      <c r="F40" s="265">
        <v>0</v>
      </c>
      <c r="G40" s="266">
        <f aca="true" t="shared" si="8" ref="G40:G50">E40*F40</f>
        <v>0</v>
      </c>
      <c r="H40" s="267">
        <v>0</v>
      </c>
      <c r="I40" s="268">
        <f aca="true" t="shared" si="9" ref="I40:I50">E40*H40</f>
        <v>0</v>
      </c>
      <c r="J40" s="267"/>
      <c r="K40" s="268">
        <f aca="true" t="shared" si="10" ref="K40:K50">E40*J40</f>
        <v>0</v>
      </c>
      <c r="O40" s="260">
        <v>2</v>
      </c>
      <c r="AA40" s="233">
        <v>12</v>
      </c>
      <c r="AB40" s="233">
        <v>0</v>
      </c>
      <c r="AC40" s="233">
        <v>30</v>
      </c>
      <c r="AZ40" s="233">
        <v>4</v>
      </c>
      <c r="BA40" s="233">
        <f aca="true" t="shared" si="11" ref="BA40:BA50">IF(AZ40=1,G40,0)</f>
        <v>0</v>
      </c>
      <c r="BB40" s="233">
        <f aca="true" t="shared" si="12" ref="BB40:BB50">IF(AZ40=2,G40,0)</f>
        <v>0</v>
      </c>
      <c r="BC40" s="233">
        <f aca="true" t="shared" si="13" ref="BC40:BC50">IF(AZ40=3,G40,0)</f>
        <v>0</v>
      </c>
      <c r="BD40" s="233">
        <f aca="true" t="shared" si="14" ref="BD40:BD50">IF(AZ40=4,G40,0)</f>
        <v>0</v>
      </c>
      <c r="BE40" s="233">
        <f aca="true" t="shared" si="15" ref="BE40:BE50">IF(AZ40=5,G40,0)</f>
        <v>0</v>
      </c>
      <c r="CA40" s="260">
        <v>12</v>
      </c>
      <c r="CB40" s="260">
        <v>0</v>
      </c>
    </row>
    <row r="41" spans="1:80" ht="12.75">
      <c r="A41" s="261">
        <v>32</v>
      </c>
      <c r="B41" s="262" t="s">
        <v>2103</v>
      </c>
      <c r="C41" s="263" t="s">
        <v>2104</v>
      </c>
      <c r="D41" s="264" t="s">
        <v>182</v>
      </c>
      <c r="E41" s="265">
        <v>496</v>
      </c>
      <c r="F41" s="265">
        <v>0</v>
      </c>
      <c r="G41" s="266">
        <f t="shared" si="8"/>
        <v>0</v>
      </c>
      <c r="H41" s="267">
        <v>0</v>
      </c>
      <c r="I41" s="268">
        <f t="shared" si="9"/>
        <v>0</v>
      </c>
      <c r="J41" s="267"/>
      <c r="K41" s="268">
        <f t="shared" si="10"/>
        <v>0</v>
      </c>
      <c r="O41" s="260">
        <v>2</v>
      </c>
      <c r="AA41" s="233">
        <v>12</v>
      </c>
      <c r="AB41" s="233">
        <v>0</v>
      </c>
      <c r="AC41" s="233">
        <v>31</v>
      </c>
      <c r="AZ41" s="233">
        <v>4</v>
      </c>
      <c r="BA41" s="233">
        <f t="shared" si="11"/>
        <v>0</v>
      </c>
      <c r="BB41" s="233">
        <f t="shared" si="12"/>
        <v>0</v>
      </c>
      <c r="BC41" s="233">
        <f t="shared" si="13"/>
        <v>0</v>
      </c>
      <c r="BD41" s="233">
        <f t="shared" si="14"/>
        <v>0</v>
      </c>
      <c r="BE41" s="233">
        <f t="shared" si="15"/>
        <v>0</v>
      </c>
      <c r="CA41" s="260">
        <v>12</v>
      </c>
      <c r="CB41" s="260">
        <v>0</v>
      </c>
    </row>
    <row r="42" spans="1:80" ht="12.75">
      <c r="A42" s="261">
        <v>33</v>
      </c>
      <c r="B42" s="262" t="s">
        <v>2105</v>
      </c>
      <c r="C42" s="263" t="s">
        <v>2106</v>
      </c>
      <c r="D42" s="264" t="s">
        <v>212</v>
      </c>
      <c r="E42" s="265">
        <v>8</v>
      </c>
      <c r="F42" s="265">
        <v>0</v>
      </c>
      <c r="G42" s="266">
        <f t="shared" si="8"/>
        <v>0</v>
      </c>
      <c r="H42" s="267">
        <v>0</v>
      </c>
      <c r="I42" s="268">
        <f t="shared" si="9"/>
        <v>0</v>
      </c>
      <c r="J42" s="267"/>
      <c r="K42" s="268">
        <f t="shared" si="10"/>
        <v>0</v>
      </c>
      <c r="O42" s="260">
        <v>2</v>
      </c>
      <c r="AA42" s="233">
        <v>12</v>
      </c>
      <c r="AB42" s="233">
        <v>0</v>
      </c>
      <c r="AC42" s="233">
        <v>32</v>
      </c>
      <c r="AZ42" s="233">
        <v>4</v>
      </c>
      <c r="BA42" s="233">
        <f t="shared" si="11"/>
        <v>0</v>
      </c>
      <c r="BB42" s="233">
        <f t="shared" si="12"/>
        <v>0</v>
      </c>
      <c r="BC42" s="233">
        <f t="shared" si="13"/>
        <v>0</v>
      </c>
      <c r="BD42" s="233">
        <f t="shared" si="14"/>
        <v>0</v>
      </c>
      <c r="BE42" s="233">
        <f t="shared" si="15"/>
        <v>0</v>
      </c>
      <c r="CA42" s="260">
        <v>12</v>
      </c>
      <c r="CB42" s="260">
        <v>0</v>
      </c>
    </row>
    <row r="43" spans="1:80" ht="12.75">
      <c r="A43" s="261">
        <v>34</v>
      </c>
      <c r="B43" s="262" t="s">
        <v>2107</v>
      </c>
      <c r="C43" s="263" t="s">
        <v>2108</v>
      </c>
      <c r="D43" s="264" t="s">
        <v>212</v>
      </c>
      <c r="E43" s="265">
        <v>1</v>
      </c>
      <c r="F43" s="265">
        <v>0</v>
      </c>
      <c r="G43" s="266">
        <f t="shared" si="8"/>
        <v>0</v>
      </c>
      <c r="H43" s="267">
        <v>0</v>
      </c>
      <c r="I43" s="268">
        <f t="shared" si="9"/>
        <v>0</v>
      </c>
      <c r="J43" s="267"/>
      <c r="K43" s="268">
        <f t="shared" si="10"/>
        <v>0</v>
      </c>
      <c r="O43" s="260">
        <v>2</v>
      </c>
      <c r="AA43" s="233">
        <v>12</v>
      </c>
      <c r="AB43" s="233">
        <v>0</v>
      </c>
      <c r="AC43" s="233">
        <v>33</v>
      </c>
      <c r="AZ43" s="233">
        <v>4</v>
      </c>
      <c r="BA43" s="233">
        <f t="shared" si="11"/>
        <v>0</v>
      </c>
      <c r="BB43" s="233">
        <f t="shared" si="12"/>
        <v>0</v>
      </c>
      <c r="BC43" s="233">
        <f t="shared" si="13"/>
        <v>0</v>
      </c>
      <c r="BD43" s="233">
        <f t="shared" si="14"/>
        <v>0</v>
      </c>
      <c r="BE43" s="233">
        <f t="shared" si="15"/>
        <v>0</v>
      </c>
      <c r="CA43" s="260">
        <v>12</v>
      </c>
      <c r="CB43" s="260">
        <v>0</v>
      </c>
    </row>
    <row r="44" spans="1:80" ht="12.75">
      <c r="A44" s="261">
        <v>35</v>
      </c>
      <c r="B44" s="262" t="s">
        <v>2109</v>
      </c>
      <c r="C44" s="263" t="s">
        <v>2110</v>
      </c>
      <c r="D44" s="264" t="s">
        <v>2111</v>
      </c>
      <c r="E44" s="265">
        <v>1</v>
      </c>
      <c r="F44" s="265">
        <v>0</v>
      </c>
      <c r="G44" s="266">
        <f t="shared" si="8"/>
        <v>0</v>
      </c>
      <c r="H44" s="267">
        <v>0</v>
      </c>
      <c r="I44" s="268">
        <f t="shared" si="9"/>
        <v>0</v>
      </c>
      <c r="J44" s="267"/>
      <c r="K44" s="268">
        <f t="shared" si="10"/>
        <v>0</v>
      </c>
      <c r="O44" s="260">
        <v>2</v>
      </c>
      <c r="AA44" s="233">
        <v>12</v>
      </c>
      <c r="AB44" s="233">
        <v>0</v>
      </c>
      <c r="AC44" s="233">
        <v>34</v>
      </c>
      <c r="AZ44" s="233">
        <v>4</v>
      </c>
      <c r="BA44" s="233">
        <f t="shared" si="11"/>
        <v>0</v>
      </c>
      <c r="BB44" s="233">
        <f t="shared" si="12"/>
        <v>0</v>
      </c>
      <c r="BC44" s="233">
        <f t="shared" si="13"/>
        <v>0</v>
      </c>
      <c r="BD44" s="233">
        <f t="shared" si="14"/>
        <v>0</v>
      </c>
      <c r="BE44" s="233">
        <f t="shared" si="15"/>
        <v>0</v>
      </c>
      <c r="CA44" s="260">
        <v>12</v>
      </c>
      <c r="CB44" s="260">
        <v>0</v>
      </c>
    </row>
    <row r="45" spans="1:80" ht="12.75">
      <c r="A45" s="261">
        <v>36</v>
      </c>
      <c r="B45" s="262" t="s">
        <v>2112</v>
      </c>
      <c r="C45" s="263" t="s">
        <v>2113</v>
      </c>
      <c r="D45" s="264" t="s">
        <v>2114</v>
      </c>
      <c r="E45" s="265">
        <v>1</v>
      </c>
      <c r="F45" s="265">
        <v>0</v>
      </c>
      <c r="G45" s="266">
        <f t="shared" si="8"/>
        <v>0</v>
      </c>
      <c r="H45" s="267">
        <v>0</v>
      </c>
      <c r="I45" s="268">
        <f t="shared" si="9"/>
        <v>0</v>
      </c>
      <c r="J45" s="267"/>
      <c r="K45" s="268">
        <f t="shared" si="10"/>
        <v>0</v>
      </c>
      <c r="O45" s="260">
        <v>2</v>
      </c>
      <c r="AA45" s="233">
        <v>12</v>
      </c>
      <c r="AB45" s="233">
        <v>0</v>
      </c>
      <c r="AC45" s="233">
        <v>35</v>
      </c>
      <c r="AZ45" s="233">
        <v>4</v>
      </c>
      <c r="BA45" s="233">
        <f t="shared" si="11"/>
        <v>0</v>
      </c>
      <c r="BB45" s="233">
        <f t="shared" si="12"/>
        <v>0</v>
      </c>
      <c r="BC45" s="233">
        <f t="shared" si="13"/>
        <v>0</v>
      </c>
      <c r="BD45" s="233">
        <f t="shared" si="14"/>
        <v>0</v>
      </c>
      <c r="BE45" s="233">
        <f t="shared" si="15"/>
        <v>0</v>
      </c>
      <c r="CA45" s="260">
        <v>12</v>
      </c>
      <c r="CB45" s="260">
        <v>0</v>
      </c>
    </row>
    <row r="46" spans="1:80" ht="12.75">
      <c r="A46" s="261">
        <v>37</v>
      </c>
      <c r="B46" s="262" t="s">
        <v>2115</v>
      </c>
      <c r="C46" s="263" t="s">
        <v>2116</v>
      </c>
      <c r="D46" s="264" t="s">
        <v>212</v>
      </c>
      <c r="E46" s="265">
        <v>16</v>
      </c>
      <c r="F46" s="265">
        <v>0</v>
      </c>
      <c r="G46" s="266">
        <f t="shared" si="8"/>
        <v>0</v>
      </c>
      <c r="H46" s="267">
        <v>0</v>
      </c>
      <c r="I46" s="268">
        <f t="shared" si="9"/>
        <v>0</v>
      </c>
      <c r="J46" s="267"/>
      <c r="K46" s="268">
        <f t="shared" si="10"/>
        <v>0</v>
      </c>
      <c r="O46" s="260">
        <v>2</v>
      </c>
      <c r="AA46" s="233">
        <v>12</v>
      </c>
      <c r="AB46" s="233">
        <v>0</v>
      </c>
      <c r="AC46" s="233">
        <v>36</v>
      </c>
      <c r="AZ46" s="233">
        <v>4</v>
      </c>
      <c r="BA46" s="233">
        <f t="shared" si="11"/>
        <v>0</v>
      </c>
      <c r="BB46" s="233">
        <f t="shared" si="12"/>
        <v>0</v>
      </c>
      <c r="BC46" s="233">
        <f t="shared" si="13"/>
        <v>0</v>
      </c>
      <c r="BD46" s="233">
        <f t="shared" si="14"/>
        <v>0</v>
      </c>
      <c r="BE46" s="233">
        <f t="shared" si="15"/>
        <v>0</v>
      </c>
      <c r="CA46" s="260">
        <v>12</v>
      </c>
      <c r="CB46" s="260">
        <v>0</v>
      </c>
    </row>
    <row r="47" spans="1:80" ht="12.75">
      <c r="A47" s="261">
        <v>38</v>
      </c>
      <c r="B47" s="262" t="s">
        <v>2117</v>
      </c>
      <c r="C47" s="263" t="s">
        <v>2118</v>
      </c>
      <c r="D47" s="264" t="s">
        <v>212</v>
      </c>
      <c r="E47" s="265">
        <v>16</v>
      </c>
      <c r="F47" s="265">
        <v>0</v>
      </c>
      <c r="G47" s="266">
        <f t="shared" si="8"/>
        <v>0</v>
      </c>
      <c r="H47" s="267">
        <v>0</v>
      </c>
      <c r="I47" s="268">
        <f t="shared" si="9"/>
        <v>0</v>
      </c>
      <c r="J47" s="267"/>
      <c r="K47" s="268">
        <f t="shared" si="10"/>
        <v>0</v>
      </c>
      <c r="O47" s="260">
        <v>2</v>
      </c>
      <c r="AA47" s="233">
        <v>12</v>
      </c>
      <c r="AB47" s="233">
        <v>0</v>
      </c>
      <c r="AC47" s="233">
        <v>37</v>
      </c>
      <c r="AZ47" s="233">
        <v>4</v>
      </c>
      <c r="BA47" s="233">
        <f t="shared" si="11"/>
        <v>0</v>
      </c>
      <c r="BB47" s="233">
        <f t="shared" si="12"/>
        <v>0</v>
      </c>
      <c r="BC47" s="233">
        <f t="shared" si="13"/>
        <v>0</v>
      </c>
      <c r="BD47" s="233">
        <f t="shared" si="14"/>
        <v>0</v>
      </c>
      <c r="BE47" s="233">
        <f t="shared" si="15"/>
        <v>0</v>
      </c>
      <c r="CA47" s="260">
        <v>12</v>
      </c>
      <c r="CB47" s="260">
        <v>0</v>
      </c>
    </row>
    <row r="48" spans="1:80" ht="12.75">
      <c r="A48" s="261">
        <v>39</v>
      </c>
      <c r="B48" s="262" t="s">
        <v>2119</v>
      </c>
      <c r="C48" s="263" t="s">
        <v>2120</v>
      </c>
      <c r="D48" s="264" t="s">
        <v>212</v>
      </c>
      <c r="E48" s="265">
        <v>16</v>
      </c>
      <c r="F48" s="265">
        <v>0</v>
      </c>
      <c r="G48" s="266">
        <f t="shared" si="8"/>
        <v>0</v>
      </c>
      <c r="H48" s="267">
        <v>0</v>
      </c>
      <c r="I48" s="268">
        <f t="shared" si="9"/>
        <v>0</v>
      </c>
      <c r="J48" s="267">
        <v>0</v>
      </c>
      <c r="K48" s="268">
        <f t="shared" si="10"/>
        <v>0</v>
      </c>
      <c r="O48" s="260">
        <v>2</v>
      </c>
      <c r="AA48" s="233">
        <v>1</v>
      </c>
      <c r="AB48" s="233">
        <v>9</v>
      </c>
      <c r="AC48" s="233">
        <v>9</v>
      </c>
      <c r="AZ48" s="233">
        <v>4</v>
      </c>
      <c r="BA48" s="233">
        <f t="shared" si="11"/>
        <v>0</v>
      </c>
      <c r="BB48" s="233">
        <f t="shared" si="12"/>
        <v>0</v>
      </c>
      <c r="BC48" s="233">
        <f t="shared" si="13"/>
        <v>0</v>
      </c>
      <c r="BD48" s="233">
        <f t="shared" si="14"/>
        <v>0</v>
      </c>
      <c r="BE48" s="233">
        <f t="shared" si="15"/>
        <v>0</v>
      </c>
      <c r="CA48" s="260">
        <v>1</v>
      </c>
      <c r="CB48" s="260">
        <v>9</v>
      </c>
    </row>
    <row r="49" spans="1:80" ht="12.75">
      <c r="A49" s="261">
        <v>40</v>
      </c>
      <c r="B49" s="262" t="s">
        <v>2121</v>
      </c>
      <c r="C49" s="263" t="s">
        <v>2122</v>
      </c>
      <c r="D49" s="264" t="s">
        <v>212</v>
      </c>
      <c r="E49" s="265">
        <v>16</v>
      </c>
      <c r="F49" s="265">
        <v>0</v>
      </c>
      <c r="G49" s="266">
        <f t="shared" si="8"/>
        <v>0</v>
      </c>
      <c r="H49" s="267">
        <v>0</v>
      </c>
      <c r="I49" s="268">
        <f t="shared" si="9"/>
        <v>0</v>
      </c>
      <c r="J49" s="267">
        <v>0</v>
      </c>
      <c r="K49" s="268">
        <f t="shared" si="10"/>
        <v>0</v>
      </c>
      <c r="O49" s="260">
        <v>2</v>
      </c>
      <c r="AA49" s="233">
        <v>1</v>
      </c>
      <c r="AB49" s="233">
        <v>9</v>
      </c>
      <c r="AC49" s="233">
        <v>9</v>
      </c>
      <c r="AZ49" s="233">
        <v>4</v>
      </c>
      <c r="BA49" s="233">
        <f t="shared" si="11"/>
        <v>0</v>
      </c>
      <c r="BB49" s="233">
        <f t="shared" si="12"/>
        <v>0</v>
      </c>
      <c r="BC49" s="233">
        <f t="shared" si="13"/>
        <v>0</v>
      </c>
      <c r="BD49" s="233">
        <f t="shared" si="14"/>
        <v>0</v>
      </c>
      <c r="BE49" s="233">
        <f t="shared" si="15"/>
        <v>0</v>
      </c>
      <c r="CA49" s="260">
        <v>1</v>
      </c>
      <c r="CB49" s="260">
        <v>9</v>
      </c>
    </row>
    <row r="50" spans="1:80" ht="12.75">
      <c r="A50" s="261">
        <v>41</v>
      </c>
      <c r="B50" s="262" t="s">
        <v>2123</v>
      </c>
      <c r="C50" s="263" t="s">
        <v>2124</v>
      </c>
      <c r="D50" s="264" t="s">
        <v>93</v>
      </c>
      <c r="E50" s="265">
        <v>8</v>
      </c>
      <c r="F50" s="265">
        <v>0</v>
      </c>
      <c r="G50" s="266">
        <f t="shared" si="8"/>
        <v>0</v>
      </c>
      <c r="H50" s="267">
        <v>0</v>
      </c>
      <c r="I50" s="268">
        <f t="shared" si="9"/>
        <v>0</v>
      </c>
      <c r="J50" s="267">
        <v>0</v>
      </c>
      <c r="K50" s="268">
        <f t="shared" si="10"/>
        <v>0</v>
      </c>
      <c r="O50" s="260">
        <v>2</v>
      </c>
      <c r="AA50" s="233">
        <v>1</v>
      </c>
      <c r="AB50" s="233">
        <v>9</v>
      </c>
      <c r="AC50" s="233">
        <v>9</v>
      </c>
      <c r="AZ50" s="233">
        <v>4</v>
      </c>
      <c r="BA50" s="233">
        <f t="shared" si="11"/>
        <v>0</v>
      </c>
      <c r="BB50" s="233">
        <f t="shared" si="12"/>
        <v>0</v>
      </c>
      <c r="BC50" s="233">
        <f t="shared" si="13"/>
        <v>0</v>
      </c>
      <c r="BD50" s="233">
        <f t="shared" si="14"/>
        <v>0</v>
      </c>
      <c r="BE50" s="233">
        <f t="shared" si="15"/>
        <v>0</v>
      </c>
      <c r="CA50" s="260">
        <v>1</v>
      </c>
      <c r="CB50" s="260">
        <v>9</v>
      </c>
    </row>
    <row r="51" spans="1:57" ht="12.75">
      <c r="A51" s="278"/>
      <c r="B51" s="279" t="s">
        <v>94</v>
      </c>
      <c r="C51" s="280" t="s">
        <v>2100</v>
      </c>
      <c r="D51" s="281"/>
      <c r="E51" s="282"/>
      <c r="F51" s="283"/>
      <c r="G51" s="284">
        <f>SUM(G39:G50)</f>
        <v>0</v>
      </c>
      <c r="H51" s="285"/>
      <c r="I51" s="286">
        <f>SUM(I39:I50)</f>
        <v>0</v>
      </c>
      <c r="J51" s="285"/>
      <c r="K51" s="286">
        <f>SUM(K39:K50)</f>
        <v>0</v>
      </c>
      <c r="O51" s="260">
        <v>4</v>
      </c>
      <c r="BA51" s="287">
        <f>SUM(BA39:BA50)</f>
        <v>0</v>
      </c>
      <c r="BB51" s="287">
        <f>SUM(BB39:BB50)</f>
        <v>0</v>
      </c>
      <c r="BC51" s="287">
        <f>SUM(BC39:BC50)</f>
        <v>0</v>
      </c>
      <c r="BD51" s="287">
        <f>SUM(BD39:BD50)</f>
        <v>0</v>
      </c>
      <c r="BE51" s="287">
        <f>SUM(BE39:BE50)</f>
        <v>0</v>
      </c>
    </row>
    <row r="52" spans="1:15" ht="12.75">
      <c r="A52" s="250" t="s">
        <v>90</v>
      </c>
      <c r="B52" s="251" t="s">
        <v>2125</v>
      </c>
      <c r="C52" s="252" t="s">
        <v>2126</v>
      </c>
      <c r="D52" s="253"/>
      <c r="E52" s="254"/>
      <c r="F52" s="254"/>
      <c r="G52" s="255"/>
      <c r="H52" s="256"/>
      <c r="I52" s="257"/>
      <c r="J52" s="258"/>
      <c r="K52" s="259"/>
      <c r="O52" s="260">
        <v>1</v>
      </c>
    </row>
    <row r="53" spans="1:80" ht="12.75">
      <c r="A53" s="261">
        <v>42</v>
      </c>
      <c r="B53" s="262" t="s">
        <v>2128</v>
      </c>
      <c r="C53" s="263" t="s">
        <v>2129</v>
      </c>
      <c r="D53" s="264" t="s">
        <v>93</v>
      </c>
      <c r="E53" s="265">
        <v>8</v>
      </c>
      <c r="F53" s="265">
        <v>0</v>
      </c>
      <c r="G53" s="266">
        <f>E53*F53</f>
        <v>0</v>
      </c>
      <c r="H53" s="267">
        <v>0</v>
      </c>
      <c r="I53" s="268">
        <f>E53*H53</f>
        <v>0</v>
      </c>
      <c r="J53" s="267"/>
      <c r="K53" s="268">
        <f>E53*J53</f>
        <v>0</v>
      </c>
      <c r="O53" s="260">
        <v>2</v>
      </c>
      <c r="AA53" s="233">
        <v>3</v>
      </c>
      <c r="AB53" s="233">
        <v>0</v>
      </c>
      <c r="AC53" s="233" t="s">
        <v>2128</v>
      </c>
      <c r="AZ53" s="233">
        <v>1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3</v>
      </c>
      <c r="CB53" s="260">
        <v>0</v>
      </c>
    </row>
    <row r="54" spans="1:80" ht="12.75">
      <c r="A54" s="261">
        <v>43</v>
      </c>
      <c r="B54" s="262" t="s">
        <v>2130</v>
      </c>
      <c r="C54" s="263" t="s">
        <v>2131</v>
      </c>
      <c r="D54" s="264" t="s">
        <v>93</v>
      </c>
      <c r="E54" s="265">
        <v>1</v>
      </c>
      <c r="F54" s="265">
        <v>0</v>
      </c>
      <c r="G54" s="266">
        <f>E54*F54</f>
        <v>0</v>
      </c>
      <c r="H54" s="267">
        <v>0</v>
      </c>
      <c r="I54" s="268">
        <f>E54*H54</f>
        <v>0</v>
      </c>
      <c r="J54" s="267"/>
      <c r="K54" s="268">
        <f>E54*J54</f>
        <v>0</v>
      </c>
      <c r="O54" s="260">
        <v>2</v>
      </c>
      <c r="AA54" s="233">
        <v>3</v>
      </c>
      <c r="AB54" s="233">
        <v>0</v>
      </c>
      <c r="AC54" s="233" t="s">
        <v>2130</v>
      </c>
      <c r="AZ54" s="233">
        <v>1</v>
      </c>
      <c r="BA54" s="233">
        <f>IF(AZ54=1,G54,0)</f>
        <v>0</v>
      </c>
      <c r="BB54" s="233">
        <f>IF(AZ54=2,G54,0)</f>
        <v>0</v>
      </c>
      <c r="BC54" s="233">
        <f>IF(AZ54=3,G54,0)</f>
        <v>0</v>
      </c>
      <c r="BD54" s="233">
        <f>IF(AZ54=4,G54,0)</f>
        <v>0</v>
      </c>
      <c r="BE54" s="233">
        <f>IF(AZ54=5,G54,0)</f>
        <v>0</v>
      </c>
      <c r="CA54" s="260">
        <v>3</v>
      </c>
      <c r="CB54" s="260">
        <v>0</v>
      </c>
    </row>
    <row r="55" spans="1:80" ht="22.5">
      <c r="A55" s="261">
        <v>44</v>
      </c>
      <c r="B55" s="262" t="s">
        <v>2132</v>
      </c>
      <c r="C55" s="263" t="s">
        <v>2133</v>
      </c>
      <c r="D55" s="264" t="s">
        <v>2134</v>
      </c>
      <c r="E55" s="265">
        <v>9</v>
      </c>
      <c r="F55" s="265">
        <v>0</v>
      </c>
      <c r="G55" s="266">
        <f>E55*F55</f>
        <v>0</v>
      </c>
      <c r="H55" s="267">
        <v>0</v>
      </c>
      <c r="I55" s="268">
        <f>E55*H55</f>
        <v>0</v>
      </c>
      <c r="J55" s="267">
        <v>0</v>
      </c>
      <c r="K55" s="268">
        <f>E55*J55</f>
        <v>0</v>
      </c>
      <c r="O55" s="260">
        <v>2</v>
      </c>
      <c r="AA55" s="233">
        <v>1</v>
      </c>
      <c r="AB55" s="233">
        <v>1</v>
      </c>
      <c r="AC55" s="233">
        <v>1</v>
      </c>
      <c r="AZ55" s="233">
        <v>1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1</v>
      </c>
      <c r="CB55" s="260">
        <v>1</v>
      </c>
    </row>
    <row r="56" spans="1:80" ht="22.5">
      <c r="A56" s="261">
        <v>45</v>
      </c>
      <c r="B56" s="262" t="s">
        <v>2135</v>
      </c>
      <c r="C56" s="263" t="s">
        <v>2136</v>
      </c>
      <c r="D56" s="264" t="s">
        <v>2134</v>
      </c>
      <c r="E56" s="265">
        <v>1</v>
      </c>
      <c r="F56" s="265">
        <v>0</v>
      </c>
      <c r="G56" s="266">
        <f>E56*F56</f>
        <v>0</v>
      </c>
      <c r="H56" s="267">
        <v>0</v>
      </c>
      <c r="I56" s="268">
        <f>E56*H56</f>
        <v>0</v>
      </c>
      <c r="J56" s="267">
        <v>0</v>
      </c>
      <c r="K56" s="268">
        <f>E56*J56</f>
        <v>0</v>
      </c>
      <c r="O56" s="260">
        <v>2</v>
      </c>
      <c r="AA56" s="233">
        <v>1</v>
      </c>
      <c r="AB56" s="233">
        <v>1</v>
      </c>
      <c r="AC56" s="233">
        <v>1</v>
      </c>
      <c r="AZ56" s="233">
        <v>1</v>
      </c>
      <c r="BA56" s="233">
        <f>IF(AZ56=1,G56,0)</f>
        <v>0</v>
      </c>
      <c r="BB56" s="233">
        <f>IF(AZ56=2,G56,0)</f>
        <v>0</v>
      </c>
      <c r="BC56" s="233">
        <f>IF(AZ56=3,G56,0)</f>
        <v>0</v>
      </c>
      <c r="BD56" s="233">
        <f>IF(AZ56=4,G56,0)</f>
        <v>0</v>
      </c>
      <c r="BE56" s="233">
        <f>IF(AZ56=5,G56,0)</f>
        <v>0</v>
      </c>
      <c r="CA56" s="260">
        <v>1</v>
      </c>
      <c r="CB56" s="260">
        <v>1</v>
      </c>
    </row>
    <row r="57" spans="1:57" ht="12.75">
      <c r="A57" s="278"/>
      <c r="B57" s="279" t="s">
        <v>94</v>
      </c>
      <c r="C57" s="280" t="s">
        <v>2127</v>
      </c>
      <c r="D57" s="281"/>
      <c r="E57" s="282"/>
      <c r="F57" s="283"/>
      <c r="G57" s="284">
        <f>SUM(G52:G56)</f>
        <v>0</v>
      </c>
      <c r="H57" s="285"/>
      <c r="I57" s="286">
        <f>SUM(I52:I56)</f>
        <v>0</v>
      </c>
      <c r="J57" s="285"/>
      <c r="K57" s="286">
        <f>SUM(K52:K56)</f>
        <v>0</v>
      </c>
      <c r="O57" s="260">
        <v>4</v>
      </c>
      <c r="BA57" s="287">
        <f>SUM(BA52:BA56)</f>
        <v>0</v>
      </c>
      <c r="BB57" s="287">
        <f>SUM(BB52:BB56)</f>
        <v>0</v>
      </c>
      <c r="BC57" s="287">
        <f>SUM(BC52:BC56)</f>
        <v>0</v>
      </c>
      <c r="BD57" s="287">
        <f>SUM(BD52:BD56)</f>
        <v>0</v>
      </c>
      <c r="BE57" s="287">
        <f>SUM(BE52:BE56)</f>
        <v>0</v>
      </c>
    </row>
    <row r="58" spans="1:15" ht="12.75">
      <c r="A58" s="250" t="s">
        <v>90</v>
      </c>
      <c r="B58" s="251" t="s">
        <v>2137</v>
      </c>
      <c r="C58" s="252" t="s">
        <v>22</v>
      </c>
      <c r="D58" s="253"/>
      <c r="E58" s="254"/>
      <c r="F58" s="254"/>
      <c r="G58" s="255"/>
      <c r="H58" s="256"/>
      <c r="I58" s="257"/>
      <c r="J58" s="258"/>
      <c r="K58" s="259"/>
      <c r="O58" s="260">
        <v>1</v>
      </c>
    </row>
    <row r="59" spans="1:80" ht="12.75">
      <c r="A59" s="261">
        <v>46</v>
      </c>
      <c r="B59" s="262" t="s">
        <v>91</v>
      </c>
      <c r="C59" s="263" t="s">
        <v>2139</v>
      </c>
      <c r="D59" s="264" t="s">
        <v>2140</v>
      </c>
      <c r="E59" s="265">
        <v>65</v>
      </c>
      <c r="F59" s="265">
        <v>0</v>
      </c>
      <c r="G59" s="266">
        <f>E59*F59</f>
        <v>0</v>
      </c>
      <c r="H59" s="267">
        <v>0</v>
      </c>
      <c r="I59" s="268">
        <f>E59*H59</f>
        <v>0</v>
      </c>
      <c r="J59" s="267"/>
      <c r="K59" s="268">
        <f>E59*J59</f>
        <v>0</v>
      </c>
      <c r="O59" s="260">
        <v>2</v>
      </c>
      <c r="AA59" s="233">
        <v>12</v>
      </c>
      <c r="AB59" s="233">
        <v>0</v>
      </c>
      <c r="AC59" s="233">
        <v>45</v>
      </c>
      <c r="AZ59" s="233">
        <v>1</v>
      </c>
      <c r="BA59" s="233">
        <f>IF(AZ59=1,G59,0)</f>
        <v>0</v>
      </c>
      <c r="BB59" s="233">
        <f>IF(AZ59=2,G59,0)</f>
        <v>0</v>
      </c>
      <c r="BC59" s="233">
        <f>IF(AZ59=3,G59,0)</f>
        <v>0</v>
      </c>
      <c r="BD59" s="233">
        <f>IF(AZ59=4,G59,0)</f>
        <v>0</v>
      </c>
      <c r="BE59" s="233">
        <f>IF(AZ59=5,G59,0)</f>
        <v>0</v>
      </c>
      <c r="CA59" s="260">
        <v>12</v>
      </c>
      <c r="CB59" s="260">
        <v>0</v>
      </c>
    </row>
    <row r="60" spans="1:80" ht="12.75">
      <c r="A60" s="261">
        <v>47</v>
      </c>
      <c r="B60" s="262" t="s">
        <v>184</v>
      </c>
      <c r="C60" s="263" t="s">
        <v>2141</v>
      </c>
      <c r="D60" s="264" t="s">
        <v>2140</v>
      </c>
      <c r="E60" s="265">
        <v>75</v>
      </c>
      <c r="F60" s="265">
        <v>0</v>
      </c>
      <c r="G60" s="266">
        <f>E60*F60</f>
        <v>0</v>
      </c>
      <c r="H60" s="267">
        <v>0</v>
      </c>
      <c r="I60" s="268">
        <f>E60*H60</f>
        <v>0</v>
      </c>
      <c r="J60" s="267"/>
      <c r="K60" s="268">
        <f>E60*J60</f>
        <v>0</v>
      </c>
      <c r="O60" s="260">
        <v>2</v>
      </c>
      <c r="AA60" s="233">
        <v>12</v>
      </c>
      <c r="AB60" s="233">
        <v>0</v>
      </c>
      <c r="AC60" s="233">
        <v>46</v>
      </c>
      <c r="AZ60" s="233">
        <v>1</v>
      </c>
      <c r="BA60" s="233">
        <f>IF(AZ60=1,G60,0)</f>
        <v>0</v>
      </c>
      <c r="BB60" s="233">
        <f>IF(AZ60=2,G60,0)</f>
        <v>0</v>
      </c>
      <c r="BC60" s="233">
        <f>IF(AZ60=3,G60,0)</f>
        <v>0</v>
      </c>
      <c r="BD60" s="233">
        <f>IF(AZ60=4,G60,0)</f>
        <v>0</v>
      </c>
      <c r="BE60" s="233">
        <f>IF(AZ60=5,G60,0)</f>
        <v>0</v>
      </c>
      <c r="CA60" s="260">
        <v>12</v>
      </c>
      <c r="CB60" s="260">
        <v>0</v>
      </c>
    </row>
    <row r="61" spans="1:80" ht="12.75">
      <c r="A61" s="261">
        <v>48</v>
      </c>
      <c r="B61" s="262" t="s">
        <v>430</v>
      </c>
      <c r="C61" s="263" t="s">
        <v>2142</v>
      </c>
      <c r="D61" s="264" t="s">
        <v>2140</v>
      </c>
      <c r="E61" s="265">
        <v>60</v>
      </c>
      <c r="F61" s="265">
        <v>0</v>
      </c>
      <c r="G61" s="266">
        <f>E61*F61</f>
        <v>0</v>
      </c>
      <c r="H61" s="267">
        <v>0</v>
      </c>
      <c r="I61" s="268">
        <f>E61*H61</f>
        <v>0</v>
      </c>
      <c r="J61" s="267"/>
      <c r="K61" s="268">
        <f>E61*J61</f>
        <v>0</v>
      </c>
      <c r="O61" s="260">
        <v>2</v>
      </c>
      <c r="AA61" s="233">
        <v>12</v>
      </c>
      <c r="AB61" s="233">
        <v>0</v>
      </c>
      <c r="AC61" s="233">
        <v>47</v>
      </c>
      <c r="AZ61" s="233">
        <v>1</v>
      </c>
      <c r="BA61" s="233">
        <f>IF(AZ61=1,G61,0)</f>
        <v>0</v>
      </c>
      <c r="BB61" s="233">
        <f>IF(AZ61=2,G61,0)</f>
        <v>0</v>
      </c>
      <c r="BC61" s="233">
        <f>IF(AZ61=3,G61,0)</f>
        <v>0</v>
      </c>
      <c r="BD61" s="233">
        <f>IF(AZ61=4,G61,0)</f>
        <v>0</v>
      </c>
      <c r="BE61" s="233">
        <f>IF(AZ61=5,G61,0)</f>
        <v>0</v>
      </c>
      <c r="CA61" s="260">
        <v>12</v>
      </c>
      <c r="CB61" s="260">
        <v>0</v>
      </c>
    </row>
    <row r="62" spans="1:57" ht="12.75">
      <c r="A62" s="278"/>
      <c r="B62" s="279" t="s">
        <v>94</v>
      </c>
      <c r="C62" s="280" t="s">
        <v>2138</v>
      </c>
      <c r="D62" s="281"/>
      <c r="E62" s="282"/>
      <c r="F62" s="283"/>
      <c r="G62" s="284">
        <f>SUM(G58:G61)</f>
        <v>0</v>
      </c>
      <c r="H62" s="285"/>
      <c r="I62" s="286">
        <f>SUM(I58:I61)</f>
        <v>0</v>
      </c>
      <c r="J62" s="285"/>
      <c r="K62" s="286">
        <f>SUM(K58:K61)</f>
        <v>0</v>
      </c>
      <c r="O62" s="260">
        <v>4</v>
      </c>
      <c r="BA62" s="287">
        <f>SUM(BA58:BA61)</f>
        <v>0</v>
      </c>
      <c r="BB62" s="287">
        <f>SUM(BB58:BB61)</f>
        <v>0</v>
      </c>
      <c r="BC62" s="287">
        <f>SUM(BC58:BC61)</f>
        <v>0</v>
      </c>
      <c r="BD62" s="287">
        <f>SUM(BD58:BD61)</f>
        <v>0</v>
      </c>
      <c r="BE62" s="287">
        <f>SUM(BE58:BE61)</f>
        <v>0</v>
      </c>
    </row>
    <row r="63" spans="1:15" ht="12.75">
      <c r="A63" s="250" t="s">
        <v>90</v>
      </c>
      <c r="B63" s="251" t="s">
        <v>2143</v>
      </c>
      <c r="C63" s="252" t="s">
        <v>2144</v>
      </c>
      <c r="D63" s="253"/>
      <c r="E63" s="254"/>
      <c r="F63" s="254"/>
      <c r="G63" s="255"/>
      <c r="H63" s="256"/>
      <c r="I63" s="257"/>
      <c r="J63" s="258"/>
      <c r="K63" s="259"/>
      <c r="O63" s="260">
        <v>1</v>
      </c>
    </row>
    <row r="64" spans="1:80" ht="12.75">
      <c r="A64" s="261">
        <v>49</v>
      </c>
      <c r="B64" s="262" t="s">
        <v>2146</v>
      </c>
      <c r="C64" s="263" t="s">
        <v>2147</v>
      </c>
      <c r="D64" s="264" t="s">
        <v>182</v>
      </c>
      <c r="E64" s="265">
        <v>15</v>
      </c>
      <c r="F64" s="265">
        <v>0</v>
      </c>
      <c r="G64" s="266">
        <f aca="true" t="shared" si="16" ref="G64:G95">E64*F64</f>
        <v>0</v>
      </c>
      <c r="H64" s="267">
        <v>0</v>
      </c>
      <c r="I64" s="268">
        <f aca="true" t="shared" si="17" ref="I64:I95">E64*H64</f>
        <v>0</v>
      </c>
      <c r="J64" s="267"/>
      <c r="K64" s="268">
        <f aca="true" t="shared" si="18" ref="K64:K95">E64*J64</f>
        <v>0</v>
      </c>
      <c r="O64" s="260">
        <v>2</v>
      </c>
      <c r="AA64" s="233">
        <v>12</v>
      </c>
      <c r="AB64" s="233">
        <v>0</v>
      </c>
      <c r="AC64" s="233">
        <v>48</v>
      </c>
      <c r="AZ64" s="233">
        <v>1</v>
      </c>
      <c r="BA64" s="233">
        <f aca="true" t="shared" si="19" ref="BA64:BA95">IF(AZ64=1,G64,0)</f>
        <v>0</v>
      </c>
      <c r="BB64" s="233">
        <f aca="true" t="shared" si="20" ref="BB64:BB95">IF(AZ64=2,G64,0)</f>
        <v>0</v>
      </c>
      <c r="BC64" s="233">
        <f aca="true" t="shared" si="21" ref="BC64:BC95">IF(AZ64=3,G64,0)</f>
        <v>0</v>
      </c>
      <c r="BD64" s="233">
        <f aca="true" t="shared" si="22" ref="BD64:BD95">IF(AZ64=4,G64,0)</f>
        <v>0</v>
      </c>
      <c r="BE64" s="233">
        <f aca="true" t="shared" si="23" ref="BE64:BE95">IF(AZ64=5,G64,0)</f>
        <v>0</v>
      </c>
      <c r="CA64" s="260">
        <v>12</v>
      </c>
      <c r="CB64" s="260">
        <v>0</v>
      </c>
    </row>
    <row r="65" spans="1:80" ht="12.75">
      <c r="A65" s="261">
        <v>50</v>
      </c>
      <c r="B65" s="262" t="s">
        <v>2148</v>
      </c>
      <c r="C65" s="263" t="s">
        <v>2149</v>
      </c>
      <c r="D65" s="264" t="s">
        <v>182</v>
      </c>
      <c r="E65" s="265">
        <v>147</v>
      </c>
      <c r="F65" s="265">
        <v>0</v>
      </c>
      <c r="G65" s="266">
        <f t="shared" si="16"/>
        <v>0</v>
      </c>
      <c r="H65" s="267">
        <v>0</v>
      </c>
      <c r="I65" s="268">
        <f t="shared" si="17"/>
        <v>0</v>
      </c>
      <c r="J65" s="267"/>
      <c r="K65" s="268">
        <f t="shared" si="18"/>
        <v>0</v>
      </c>
      <c r="O65" s="260">
        <v>2</v>
      </c>
      <c r="AA65" s="233">
        <v>12</v>
      </c>
      <c r="AB65" s="233">
        <v>0</v>
      </c>
      <c r="AC65" s="233">
        <v>49</v>
      </c>
      <c r="AZ65" s="233">
        <v>1</v>
      </c>
      <c r="BA65" s="233">
        <f t="shared" si="19"/>
        <v>0</v>
      </c>
      <c r="BB65" s="233">
        <f t="shared" si="20"/>
        <v>0</v>
      </c>
      <c r="BC65" s="233">
        <f t="shared" si="21"/>
        <v>0</v>
      </c>
      <c r="BD65" s="233">
        <f t="shared" si="22"/>
        <v>0</v>
      </c>
      <c r="BE65" s="233">
        <f t="shared" si="23"/>
        <v>0</v>
      </c>
      <c r="CA65" s="260">
        <v>12</v>
      </c>
      <c r="CB65" s="260">
        <v>0</v>
      </c>
    </row>
    <row r="66" spans="1:80" ht="12.75">
      <c r="A66" s="261">
        <v>51</v>
      </c>
      <c r="B66" s="262" t="s">
        <v>2150</v>
      </c>
      <c r="C66" s="263" t="s">
        <v>2151</v>
      </c>
      <c r="D66" s="264" t="s">
        <v>182</v>
      </c>
      <c r="E66" s="265">
        <v>1359</v>
      </c>
      <c r="F66" s="265">
        <v>0</v>
      </c>
      <c r="G66" s="266">
        <f t="shared" si="16"/>
        <v>0</v>
      </c>
      <c r="H66" s="267">
        <v>0</v>
      </c>
      <c r="I66" s="268">
        <f t="shared" si="17"/>
        <v>0</v>
      </c>
      <c r="J66" s="267"/>
      <c r="K66" s="268">
        <f t="shared" si="18"/>
        <v>0</v>
      </c>
      <c r="O66" s="260">
        <v>2</v>
      </c>
      <c r="AA66" s="233">
        <v>12</v>
      </c>
      <c r="AB66" s="233">
        <v>0</v>
      </c>
      <c r="AC66" s="233">
        <v>50</v>
      </c>
      <c r="AZ66" s="233">
        <v>1</v>
      </c>
      <c r="BA66" s="233">
        <f t="shared" si="19"/>
        <v>0</v>
      </c>
      <c r="BB66" s="233">
        <f t="shared" si="20"/>
        <v>0</v>
      </c>
      <c r="BC66" s="233">
        <f t="shared" si="21"/>
        <v>0</v>
      </c>
      <c r="BD66" s="233">
        <f t="shared" si="22"/>
        <v>0</v>
      </c>
      <c r="BE66" s="233">
        <f t="shared" si="23"/>
        <v>0</v>
      </c>
      <c r="CA66" s="260">
        <v>12</v>
      </c>
      <c r="CB66" s="260">
        <v>0</v>
      </c>
    </row>
    <row r="67" spans="1:80" ht="12.75">
      <c r="A67" s="261">
        <v>52</v>
      </c>
      <c r="B67" s="262" t="s">
        <v>2152</v>
      </c>
      <c r="C67" s="263" t="s">
        <v>2153</v>
      </c>
      <c r="D67" s="264" t="s">
        <v>182</v>
      </c>
      <c r="E67" s="265">
        <v>1691</v>
      </c>
      <c r="F67" s="265">
        <v>0</v>
      </c>
      <c r="G67" s="266">
        <f t="shared" si="16"/>
        <v>0</v>
      </c>
      <c r="H67" s="267">
        <v>0</v>
      </c>
      <c r="I67" s="268">
        <f t="shared" si="17"/>
        <v>0</v>
      </c>
      <c r="J67" s="267"/>
      <c r="K67" s="268">
        <f t="shared" si="18"/>
        <v>0</v>
      </c>
      <c r="O67" s="260">
        <v>2</v>
      </c>
      <c r="AA67" s="233">
        <v>12</v>
      </c>
      <c r="AB67" s="233">
        <v>0</v>
      </c>
      <c r="AC67" s="233">
        <v>51</v>
      </c>
      <c r="AZ67" s="233">
        <v>1</v>
      </c>
      <c r="BA67" s="233">
        <f t="shared" si="19"/>
        <v>0</v>
      </c>
      <c r="BB67" s="233">
        <f t="shared" si="20"/>
        <v>0</v>
      </c>
      <c r="BC67" s="233">
        <f t="shared" si="21"/>
        <v>0</v>
      </c>
      <c r="BD67" s="233">
        <f t="shared" si="22"/>
        <v>0</v>
      </c>
      <c r="BE67" s="233">
        <f t="shared" si="23"/>
        <v>0</v>
      </c>
      <c r="CA67" s="260">
        <v>12</v>
      </c>
      <c r="CB67" s="260">
        <v>0</v>
      </c>
    </row>
    <row r="68" spans="1:80" ht="12.75">
      <c r="A68" s="261">
        <v>53</v>
      </c>
      <c r="B68" s="262" t="s">
        <v>2154</v>
      </c>
      <c r="C68" s="263" t="s">
        <v>2155</v>
      </c>
      <c r="D68" s="264" t="s">
        <v>182</v>
      </c>
      <c r="E68" s="265">
        <v>45</v>
      </c>
      <c r="F68" s="265">
        <v>0</v>
      </c>
      <c r="G68" s="266">
        <f t="shared" si="16"/>
        <v>0</v>
      </c>
      <c r="H68" s="267">
        <v>0</v>
      </c>
      <c r="I68" s="268">
        <f t="shared" si="17"/>
        <v>0</v>
      </c>
      <c r="J68" s="267"/>
      <c r="K68" s="268">
        <f t="shared" si="18"/>
        <v>0</v>
      </c>
      <c r="O68" s="260">
        <v>2</v>
      </c>
      <c r="AA68" s="233">
        <v>12</v>
      </c>
      <c r="AB68" s="233">
        <v>0</v>
      </c>
      <c r="AC68" s="233">
        <v>52</v>
      </c>
      <c r="AZ68" s="233">
        <v>1</v>
      </c>
      <c r="BA68" s="233">
        <f t="shared" si="19"/>
        <v>0</v>
      </c>
      <c r="BB68" s="233">
        <f t="shared" si="20"/>
        <v>0</v>
      </c>
      <c r="BC68" s="233">
        <f t="shared" si="21"/>
        <v>0</v>
      </c>
      <c r="BD68" s="233">
        <f t="shared" si="22"/>
        <v>0</v>
      </c>
      <c r="BE68" s="233">
        <f t="shared" si="23"/>
        <v>0</v>
      </c>
      <c r="CA68" s="260">
        <v>12</v>
      </c>
      <c r="CB68" s="260">
        <v>0</v>
      </c>
    </row>
    <row r="69" spans="1:80" ht="12.75">
      <c r="A69" s="261">
        <v>54</v>
      </c>
      <c r="B69" s="262" t="s">
        <v>2154</v>
      </c>
      <c r="C69" s="263" t="s">
        <v>2156</v>
      </c>
      <c r="D69" s="264" t="s">
        <v>182</v>
      </c>
      <c r="E69" s="265">
        <v>165</v>
      </c>
      <c r="F69" s="265">
        <v>0</v>
      </c>
      <c r="G69" s="266">
        <f t="shared" si="16"/>
        <v>0</v>
      </c>
      <c r="H69" s="267">
        <v>0</v>
      </c>
      <c r="I69" s="268">
        <f t="shared" si="17"/>
        <v>0</v>
      </c>
      <c r="J69" s="267"/>
      <c r="K69" s="268">
        <f t="shared" si="18"/>
        <v>0</v>
      </c>
      <c r="O69" s="260">
        <v>2</v>
      </c>
      <c r="AA69" s="233">
        <v>12</v>
      </c>
      <c r="AB69" s="233">
        <v>0</v>
      </c>
      <c r="AC69" s="233">
        <v>53</v>
      </c>
      <c r="AZ69" s="233">
        <v>1</v>
      </c>
      <c r="BA69" s="233">
        <f t="shared" si="19"/>
        <v>0</v>
      </c>
      <c r="BB69" s="233">
        <f t="shared" si="20"/>
        <v>0</v>
      </c>
      <c r="BC69" s="233">
        <f t="shared" si="21"/>
        <v>0</v>
      </c>
      <c r="BD69" s="233">
        <f t="shared" si="22"/>
        <v>0</v>
      </c>
      <c r="BE69" s="233">
        <f t="shared" si="23"/>
        <v>0</v>
      </c>
      <c r="CA69" s="260">
        <v>12</v>
      </c>
      <c r="CB69" s="260">
        <v>0</v>
      </c>
    </row>
    <row r="70" spans="1:80" ht="12.75">
      <c r="A70" s="261">
        <v>55</v>
      </c>
      <c r="B70" s="262" t="s">
        <v>2157</v>
      </c>
      <c r="C70" s="263" t="s">
        <v>2158</v>
      </c>
      <c r="D70" s="264" t="s">
        <v>182</v>
      </c>
      <c r="E70" s="265">
        <v>25</v>
      </c>
      <c r="F70" s="265">
        <v>0</v>
      </c>
      <c r="G70" s="266">
        <f t="shared" si="16"/>
        <v>0</v>
      </c>
      <c r="H70" s="267">
        <v>0</v>
      </c>
      <c r="I70" s="268">
        <f t="shared" si="17"/>
        <v>0</v>
      </c>
      <c r="J70" s="267"/>
      <c r="K70" s="268">
        <f t="shared" si="18"/>
        <v>0</v>
      </c>
      <c r="O70" s="260">
        <v>2</v>
      </c>
      <c r="AA70" s="233">
        <v>12</v>
      </c>
      <c r="AB70" s="233">
        <v>0</v>
      </c>
      <c r="AC70" s="233">
        <v>54</v>
      </c>
      <c r="AZ70" s="233">
        <v>1</v>
      </c>
      <c r="BA70" s="233">
        <f t="shared" si="19"/>
        <v>0</v>
      </c>
      <c r="BB70" s="233">
        <f t="shared" si="20"/>
        <v>0</v>
      </c>
      <c r="BC70" s="233">
        <f t="shared" si="21"/>
        <v>0</v>
      </c>
      <c r="BD70" s="233">
        <f t="shared" si="22"/>
        <v>0</v>
      </c>
      <c r="BE70" s="233">
        <f t="shared" si="23"/>
        <v>0</v>
      </c>
      <c r="CA70" s="260">
        <v>12</v>
      </c>
      <c r="CB70" s="260">
        <v>0</v>
      </c>
    </row>
    <row r="71" spans="1:80" ht="12.75">
      <c r="A71" s="261">
        <v>56</v>
      </c>
      <c r="B71" s="262" t="s">
        <v>2159</v>
      </c>
      <c r="C71" s="263" t="s">
        <v>2160</v>
      </c>
      <c r="D71" s="264" t="s">
        <v>182</v>
      </c>
      <c r="E71" s="265">
        <v>123</v>
      </c>
      <c r="F71" s="265">
        <v>0</v>
      </c>
      <c r="G71" s="266">
        <f t="shared" si="16"/>
        <v>0</v>
      </c>
      <c r="H71" s="267">
        <v>0</v>
      </c>
      <c r="I71" s="268">
        <f t="shared" si="17"/>
        <v>0</v>
      </c>
      <c r="J71" s="267"/>
      <c r="K71" s="268">
        <f t="shared" si="18"/>
        <v>0</v>
      </c>
      <c r="O71" s="260">
        <v>2</v>
      </c>
      <c r="AA71" s="233">
        <v>12</v>
      </c>
      <c r="AB71" s="233">
        <v>0</v>
      </c>
      <c r="AC71" s="233">
        <v>55</v>
      </c>
      <c r="AZ71" s="233">
        <v>1</v>
      </c>
      <c r="BA71" s="233">
        <f t="shared" si="19"/>
        <v>0</v>
      </c>
      <c r="BB71" s="233">
        <f t="shared" si="20"/>
        <v>0</v>
      </c>
      <c r="BC71" s="233">
        <f t="shared" si="21"/>
        <v>0</v>
      </c>
      <c r="BD71" s="233">
        <f t="shared" si="22"/>
        <v>0</v>
      </c>
      <c r="BE71" s="233">
        <f t="shared" si="23"/>
        <v>0</v>
      </c>
      <c r="CA71" s="260">
        <v>12</v>
      </c>
      <c r="CB71" s="260">
        <v>0</v>
      </c>
    </row>
    <row r="72" spans="1:80" ht="12.75">
      <c r="A72" s="261">
        <v>57</v>
      </c>
      <c r="B72" s="262" t="s">
        <v>2161</v>
      </c>
      <c r="C72" s="263" t="s">
        <v>2162</v>
      </c>
      <c r="D72" s="264" t="s">
        <v>182</v>
      </c>
      <c r="E72" s="265">
        <v>16</v>
      </c>
      <c r="F72" s="265">
        <v>0</v>
      </c>
      <c r="G72" s="266">
        <f t="shared" si="16"/>
        <v>0</v>
      </c>
      <c r="H72" s="267">
        <v>0</v>
      </c>
      <c r="I72" s="268">
        <f t="shared" si="17"/>
        <v>0</v>
      </c>
      <c r="J72" s="267"/>
      <c r="K72" s="268">
        <f t="shared" si="18"/>
        <v>0</v>
      </c>
      <c r="O72" s="260">
        <v>2</v>
      </c>
      <c r="AA72" s="233">
        <v>12</v>
      </c>
      <c r="AB72" s="233">
        <v>0</v>
      </c>
      <c r="AC72" s="233">
        <v>56</v>
      </c>
      <c r="AZ72" s="233">
        <v>1</v>
      </c>
      <c r="BA72" s="233">
        <f t="shared" si="19"/>
        <v>0</v>
      </c>
      <c r="BB72" s="233">
        <f t="shared" si="20"/>
        <v>0</v>
      </c>
      <c r="BC72" s="233">
        <f t="shared" si="21"/>
        <v>0</v>
      </c>
      <c r="BD72" s="233">
        <f t="shared" si="22"/>
        <v>0</v>
      </c>
      <c r="BE72" s="233">
        <f t="shared" si="23"/>
        <v>0</v>
      </c>
      <c r="CA72" s="260">
        <v>12</v>
      </c>
      <c r="CB72" s="260">
        <v>0</v>
      </c>
    </row>
    <row r="73" spans="1:80" ht="12.75">
      <c r="A73" s="261">
        <v>58</v>
      </c>
      <c r="B73" s="262" t="s">
        <v>2163</v>
      </c>
      <c r="C73" s="263" t="s">
        <v>2164</v>
      </c>
      <c r="D73" s="264" t="s">
        <v>182</v>
      </c>
      <c r="E73" s="265">
        <v>50</v>
      </c>
      <c r="F73" s="265">
        <v>0</v>
      </c>
      <c r="G73" s="266">
        <f t="shared" si="16"/>
        <v>0</v>
      </c>
      <c r="H73" s="267">
        <v>0</v>
      </c>
      <c r="I73" s="268">
        <f t="shared" si="17"/>
        <v>0</v>
      </c>
      <c r="J73" s="267"/>
      <c r="K73" s="268">
        <f t="shared" si="18"/>
        <v>0</v>
      </c>
      <c r="O73" s="260">
        <v>2</v>
      </c>
      <c r="AA73" s="233">
        <v>12</v>
      </c>
      <c r="AB73" s="233">
        <v>0</v>
      </c>
      <c r="AC73" s="233">
        <v>57</v>
      </c>
      <c r="AZ73" s="233">
        <v>1</v>
      </c>
      <c r="BA73" s="233">
        <f t="shared" si="19"/>
        <v>0</v>
      </c>
      <c r="BB73" s="233">
        <f t="shared" si="20"/>
        <v>0</v>
      </c>
      <c r="BC73" s="233">
        <f t="shared" si="21"/>
        <v>0</v>
      </c>
      <c r="BD73" s="233">
        <f t="shared" si="22"/>
        <v>0</v>
      </c>
      <c r="BE73" s="233">
        <f t="shared" si="23"/>
        <v>0</v>
      </c>
      <c r="CA73" s="260">
        <v>12</v>
      </c>
      <c r="CB73" s="260">
        <v>0</v>
      </c>
    </row>
    <row r="74" spans="1:80" ht="12.75">
      <c r="A74" s="261">
        <v>59</v>
      </c>
      <c r="B74" s="262" t="s">
        <v>2165</v>
      </c>
      <c r="C74" s="263" t="s">
        <v>2166</v>
      </c>
      <c r="D74" s="264" t="s">
        <v>182</v>
      </c>
      <c r="E74" s="265">
        <v>120</v>
      </c>
      <c r="F74" s="265">
        <v>0</v>
      </c>
      <c r="G74" s="266">
        <f t="shared" si="16"/>
        <v>0</v>
      </c>
      <c r="H74" s="267">
        <v>0</v>
      </c>
      <c r="I74" s="268">
        <f t="shared" si="17"/>
        <v>0</v>
      </c>
      <c r="J74" s="267"/>
      <c r="K74" s="268">
        <f t="shared" si="18"/>
        <v>0</v>
      </c>
      <c r="O74" s="260">
        <v>2</v>
      </c>
      <c r="AA74" s="233">
        <v>12</v>
      </c>
      <c r="AB74" s="233">
        <v>0</v>
      </c>
      <c r="AC74" s="233">
        <v>58</v>
      </c>
      <c r="AZ74" s="233">
        <v>1</v>
      </c>
      <c r="BA74" s="233">
        <f t="shared" si="19"/>
        <v>0</v>
      </c>
      <c r="BB74" s="233">
        <f t="shared" si="20"/>
        <v>0</v>
      </c>
      <c r="BC74" s="233">
        <f t="shared" si="21"/>
        <v>0</v>
      </c>
      <c r="BD74" s="233">
        <f t="shared" si="22"/>
        <v>0</v>
      </c>
      <c r="BE74" s="233">
        <f t="shared" si="23"/>
        <v>0</v>
      </c>
      <c r="CA74" s="260">
        <v>12</v>
      </c>
      <c r="CB74" s="260">
        <v>0</v>
      </c>
    </row>
    <row r="75" spans="1:80" ht="12.75">
      <c r="A75" s="261">
        <v>60</v>
      </c>
      <c r="B75" s="262" t="s">
        <v>2167</v>
      </c>
      <c r="C75" s="263" t="s">
        <v>2168</v>
      </c>
      <c r="D75" s="264" t="s">
        <v>93</v>
      </c>
      <c r="E75" s="265">
        <v>4</v>
      </c>
      <c r="F75" s="265">
        <v>0</v>
      </c>
      <c r="G75" s="266">
        <f t="shared" si="16"/>
        <v>0</v>
      </c>
      <c r="H75" s="267">
        <v>0</v>
      </c>
      <c r="I75" s="268">
        <f t="shared" si="17"/>
        <v>0</v>
      </c>
      <c r="J75" s="267"/>
      <c r="K75" s="268">
        <f t="shared" si="18"/>
        <v>0</v>
      </c>
      <c r="O75" s="260">
        <v>2</v>
      </c>
      <c r="AA75" s="233">
        <v>12</v>
      </c>
      <c r="AB75" s="233">
        <v>0</v>
      </c>
      <c r="AC75" s="233">
        <v>59</v>
      </c>
      <c r="AZ75" s="233">
        <v>1</v>
      </c>
      <c r="BA75" s="233">
        <f t="shared" si="19"/>
        <v>0</v>
      </c>
      <c r="BB75" s="233">
        <f t="shared" si="20"/>
        <v>0</v>
      </c>
      <c r="BC75" s="233">
        <f t="shared" si="21"/>
        <v>0</v>
      </c>
      <c r="BD75" s="233">
        <f t="shared" si="22"/>
        <v>0</v>
      </c>
      <c r="BE75" s="233">
        <f t="shared" si="23"/>
        <v>0</v>
      </c>
      <c r="CA75" s="260">
        <v>12</v>
      </c>
      <c r="CB75" s="260">
        <v>0</v>
      </c>
    </row>
    <row r="76" spans="1:80" ht="12.75">
      <c r="A76" s="261">
        <v>61</v>
      </c>
      <c r="B76" s="262" t="s">
        <v>2169</v>
      </c>
      <c r="C76" s="263" t="s">
        <v>2170</v>
      </c>
      <c r="D76" s="264" t="s">
        <v>93</v>
      </c>
      <c r="E76" s="265">
        <v>40</v>
      </c>
      <c r="F76" s="265">
        <v>0</v>
      </c>
      <c r="G76" s="266">
        <f t="shared" si="16"/>
        <v>0</v>
      </c>
      <c r="H76" s="267">
        <v>0</v>
      </c>
      <c r="I76" s="268">
        <f t="shared" si="17"/>
        <v>0</v>
      </c>
      <c r="J76" s="267"/>
      <c r="K76" s="268">
        <f t="shared" si="18"/>
        <v>0</v>
      </c>
      <c r="O76" s="260">
        <v>2</v>
      </c>
      <c r="AA76" s="233">
        <v>12</v>
      </c>
      <c r="AB76" s="233">
        <v>0</v>
      </c>
      <c r="AC76" s="233">
        <v>60</v>
      </c>
      <c r="AZ76" s="233">
        <v>1</v>
      </c>
      <c r="BA76" s="233">
        <f t="shared" si="19"/>
        <v>0</v>
      </c>
      <c r="BB76" s="233">
        <f t="shared" si="20"/>
        <v>0</v>
      </c>
      <c r="BC76" s="233">
        <f t="shared" si="21"/>
        <v>0</v>
      </c>
      <c r="BD76" s="233">
        <f t="shared" si="22"/>
        <v>0</v>
      </c>
      <c r="BE76" s="233">
        <f t="shared" si="23"/>
        <v>0</v>
      </c>
      <c r="CA76" s="260">
        <v>12</v>
      </c>
      <c r="CB76" s="260">
        <v>0</v>
      </c>
    </row>
    <row r="77" spans="1:80" ht="12.75">
      <c r="A77" s="261">
        <v>62</v>
      </c>
      <c r="B77" s="262" t="s">
        <v>2171</v>
      </c>
      <c r="C77" s="263" t="s">
        <v>2172</v>
      </c>
      <c r="D77" s="264" t="s">
        <v>93</v>
      </c>
      <c r="E77" s="265">
        <v>40</v>
      </c>
      <c r="F77" s="265">
        <v>0</v>
      </c>
      <c r="G77" s="266">
        <f t="shared" si="16"/>
        <v>0</v>
      </c>
      <c r="H77" s="267">
        <v>0</v>
      </c>
      <c r="I77" s="268">
        <f t="shared" si="17"/>
        <v>0</v>
      </c>
      <c r="J77" s="267"/>
      <c r="K77" s="268">
        <f t="shared" si="18"/>
        <v>0</v>
      </c>
      <c r="O77" s="260">
        <v>2</v>
      </c>
      <c r="AA77" s="233">
        <v>12</v>
      </c>
      <c r="AB77" s="233">
        <v>0</v>
      </c>
      <c r="AC77" s="233">
        <v>61</v>
      </c>
      <c r="AZ77" s="233">
        <v>1</v>
      </c>
      <c r="BA77" s="233">
        <f t="shared" si="19"/>
        <v>0</v>
      </c>
      <c r="BB77" s="233">
        <f t="shared" si="20"/>
        <v>0</v>
      </c>
      <c r="BC77" s="233">
        <f t="shared" si="21"/>
        <v>0</v>
      </c>
      <c r="BD77" s="233">
        <f t="shared" si="22"/>
        <v>0</v>
      </c>
      <c r="BE77" s="233">
        <f t="shared" si="23"/>
        <v>0</v>
      </c>
      <c r="CA77" s="260">
        <v>12</v>
      </c>
      <c r="CB77" s="260">
        <v>0</v>
      </c>
    </row>
    <row r="78" spans="1:80" ht="12.75">
      <c r="A78" s="261">
        <v>63</v>
      </c>
      <c r="B78" s="262" t="s">
        <v>2173</v>
      </c>
      <c r="C78" s="263" t="s">
        <v>2174</v>
      </c>
      <c r="D78" s="264" t="s">
        <v>93</v>
      </c>
      <c r="E78" s="265">
        <v>40</v>
      </c>
      <c r="F78" s="265">
        <v>0</v>
      </c>
      <c r="G78" s="266">
        <f t="shared" si="16"/>
        <v>0</v>
      </c>
      <c r="H78" s="267">
        <v>0</v>
      </c>
      <c r="I78" s="268">
        <f t="shared" si="17"/>
        <v>0</v>
      </c>
      <c r="J78" s="267"/>
      <c r="K78" s="268">
        <f t="shared" si="18"/>
        <v>0</v>
      </c>
      <c r="O78" s="260">
        <v>2</v>
      </c>
      <c r="AA78" s="233">
        <v>12</v>
      </c>
      <c r="AB78" s="233">
        <v>0</v>
      </c>
      <c r="AC78" s="233">
        <v>62</v>
      </c>
      <c r="AZ78" s="233">
        <v>1</v>
      </c>
      <c r="BA78" s="233">
        <f t="shared" si="19"/>
        <v>0</v>
      </c>
      <c r="BB78" s="233">
        <f t="shared" si="20"/>
        <v>0</v>
      </c>
      <c r="BC78" s="233">
        <f t="shared" si="21"/>
        <v>0</v>
      </c>
      <c r="BD78" s="233">
        <f t="shared" si="22"/>
        <v>0</v>
      </c>
      <c r="BE78" s="233">
        <f t="shared" si="23"/>
        <v>0</v>
      </c>
      <c r="CA78" s="260">
        <v>12</v>
      </c>
      <c r="CB78" s="260">
        <v>0</v>
      </c>
    </row>
    <row r="79" spans="1:80" ht="12.75">
      <c r="A79" s="261">
        <v>64</v>
      </c>
      <c r="B79" s="262" t="s">
        <v>2175</v>
      </c>
      <c r="C79" s="263" t="s">
        <v>2176</v>
      </c>
      <c r="D79" s="264" t="s">
        <v>93</v>
      </c>
      <c r="E79" s="265">
        <v>4</v>
      </c>
      <c r="F79" s="265">
        <v>0</v>
      </c>
      <c r="G79" s="266">
        <f t="shared" si="16"/>
        <v>0</v>
      </c>
      <c r="H79" s="267">
        <v>0</v>
      </c>
      <c r="I79" s="268">
        <f t="shared" si="17"/>
        <v>0</v>
      </c>
      <c r="J79" s="267"/>
      <c r="K79" s="268">
        <f t="shared" si="18"/>
        <v>0</v>
      </c>
      <c r="O79" s="260">
        <v>2</v>
      </c>
      <c r="AA79" s="233">
        <v>12</v>
      </c>
      <c r="AB79" s="233">
        <v>0</v>
      </c>
      <c r="AC79" s="233">
        <v>63</v>
      </c>
      <c r="AZ79" s="233">
        <v>1</v>
      </c>
      <c r="BA79" s="233">
        <f t="shared" si="19"/>
        <v>0</v>
      </c>
      <c r="BB79" s="233">
        <f t="shared" si="20"/>
        <v>0</v>
      </c>
      <c r="BC79" s="233">
        <f t="shared" si="21"/>
        <v>0</v>
      </c>
      <c r="BD79" s="233">
        <f t="shared" si="22"/>
        <v>0</v>
      </c>
      <c r="BE79" s="233">
        <f t="shared" si="23"/>
        <v>0</v>
      </c>
      <c r="CA79" s="260">
        <v>12</v>
      </c>
      <c r="CB79" s="260">
        <v>0</v>
      </c>
    </row>
    <row r="80" spans="1:80" ht="12.75">
      <c r="A80" s="261">
        <v>65</v>
      </c>
      <c r="B80" s="262" t="s">
        <v>2177</v>
      </c>
      <c r="C80" s="263" t="s">
        <v>2178</v>
      </c>
      <c r="D80" s="264" t="s">
        <v>93</v>
      </c>
      <c r="E80" s="265">
        <v>4</v>
      </c>
      <c r="F80" s="265">
        <v>0</v>
      </c>
      <c r="G80" s="266">
        <f t="shared" si="16"/>
        <v>0</v>
      </c>
      <c r="H80" s="267">
        <v>0</v>
      </c>
      <c r="I80" s="268">
        <f t="shared" si="17"/>
        <v>0</v>
      </c>
      <c r="J80" s="267"/>
      <c r="K80" s="268">
        <f t="shared" si="18"/>
        <v>0</v>
      </c>
      <c r="O80" s="260">
        <v>2</v>
      </c>
      <c r="AA80" s="233">
        <v>12</v>
      </c>
      <c r="AB80" s="233">
        <v>0</v>
      </c>
      <c r="AC80" s="233">
        <v>64</v>
      </c>
      <c r="AZ80" s="233">
        <v>1</v>
      </c>
      <c r="BA80" s="233">
        <f t="shared" si="19"/>
        <v>0</v>
      </c>
      <c r="BB80" s="233">
        <f t="shared" si="20"/>
        <v>0</v>
      </c>
      <c r="BC80" s="233">
        <f t="shared" si="21"/>
        <v>0</v>
      </c>
      <c r="BD80" s="233">
        <f t="shared" si="22"/>
        <v>0</v>
      </c>
      <c r="BE80" s="233">
        <f t="shared" si="23"/>
        <v>0</v>
      </c>
      <c r="CA80" s="260">
        <v>12</v>
      </c>
      <c r="CB80" s="260">
        <v>0</v>
      </c>
    </row>
    <row r="81" spans="1:80" ht="12.75">
      <c r="A81" s="261">
        <v>66</v>
      </c>
      <c r="B81" s="262" t="s">
        <v>2179</v>
      </c>
      <c r="C81" s="263" t="s">
        <v>2180</v>
      </c>
      <c r="D81" s="264" t="s">
        <v>93</v>
      </c>
      <c r="E81" s="265">
        <v>12</v>
      </c>
      <c r="F81" s="265">
        <v>0</v>
      </c>
      <c r="G81" s="266">
        <f t="shared" si="16"/>
        <v>0</v>
      </c>
      <c r="H81" s="267">
        <v>0</v>
      </c>
      <c r="I81" s="268">
        <f t="shared" si="17"/>
        <v>0</v>
      </c>
      <c r="J81" s="267"/>
      <c r="K81" s="268">
        <f t="shared" si="18"/>
        <v>0</v>
      </c>
      <c r="O81" s="260">
        <v>2</v>
      </c>
      <c r="AA81" s="233">
        <v>12</v>
      </c>
      <c r="AB81" s="233">
        <v>0</v>
      </c>
      <c r="AC81" s="233">
        <v>65</v>
      </c>
      <c r="AZ81" s="233">
        <v>1</v>
      </c>
      <c r="BA81" s="233">
        <f t="shared" si="19"/>
        <v>0</v>
      </c>
      <c r="BB81" s="233">
        <f t="shared" si="20"/>
        <v>0</v>
      </c>
      <c r="BC81" s="233">
        <f t="shared" si="21"/>
        <v>0</v>
      </c>
      <c r="BD81" s="233">
        <f t="shared" si="22"/>
        <v>0</v>
      </c>
      <c r="BE81" s="233">
        <f t="shared" si="23"/>
        <v>0</v>
      </c>
      <c r="CA81" s="260">
        <v>12</v>
      </c>
      <c r="CB81" s="260">
        <v>0</v>
      </c>
    </row>
    <row r="82" spans="1:80" ht="12.75">
      <c r="A82" s="261">
        <v>67</v>
      </c>
      <c r="B82" s="262" t="s">
        <v>2181</v>
      </c>
      <c r="C82" s="263" t="s">
        <v>2182</v>
      </c>
      <c r="D82" s="264" t="s">
        <v>182</v>
      </c>
      <c r="E82" s="265">
        <v>20</v>
      </c>
      <c r="F82" s="265">
        <v>0</v>
      </c>
      <c r="G82" s="266">
        <f t="shared" si="16"/>
        <v>0</v>
      </c>
      <c r="H82" s="267">
        <v>0</v>
      </c>
      <c r="I82" s="268">
        <f t="shared" si="17"/>
        <v>0</v>
      </c>
      <c r="J82" s="267"/>
      <c r="K82" s="268">
        <f t="shared" si="18"/>
        <v>0</v>
      </c>
      <c r="O82" s="260">
        <v>2</v>
      </c>
      <c r="AA82" s="233">
        <v>12</v>
      </c>
      <c r="AB82" s="233">
        <v>0</v>
      </c>
      <c r="AC82" s="233">
        <v>66</v>
      </c>
      <c r="AZ82" s="233">
        <v>1</v>
      </c>
      <c r="BA82" s="233">
        <f t="shared" si="19"/>
        <v>0</v>
      </c>
      <c r="BB82" s="233">
        <f t="shared" si="20"/>
        <v>0</v>
      </c>
      <c r="BC82" s="233">
        <f t="shared" si="21"/>
        <v>0</v>
      </c>
      <c r="BD82" s="233">
        <f t="shared" si="22"/>
        <v>0</v>
      </c>
      <c r="BE82" s="233">
        <f t="shared" si="23"/>
        <v>0</v>
      </c>
      <c r="CA82" s="260">
        <v>12</v>
      </c>
      <c r="CB82" s="260">
        <v>0</v>
      </c>
    </row>
    <row r="83" spans="1:80" ht="12.75">
      <c r="A83" s="261">
        <v>68</v>
      </c>
      <c r="B83" s="262" t="s">
        <v>2183</v>
      </c>
      <c r="C83" s="263" t="s">
        <v>2184</v>
      </c>
      <c r="D83" s="264" t="s">
        <v>93</v>
      </c>
      <c r="E83" s="265">
        <v>6</v>
      </c>
      <c r="F83" s="265">
        <v>0</v>
      </c>
      <c r="G83" s="266">
        <f t="shared" si="16"/>
        <v>0</v>
      </c>
      <c r="H83" s="267">
        <v>0</v>
      </c>
      <c r="I83" s="268">
        <f t="shared" si="17"/>
        <v>0</v>
      </c>
      <c r="J83" s="267"/>
      <c r="K83" s="268">
        <f t="shared" si="18"/>
        <v>0</v>
      </c>
      <c r="O83" s="260">
        <v>2</v>
      </c>
      <c r="AA83" s="233">
        <v>12</v>
      </c>
      <c r="AB83" s="233">
        <v>0</v>
      </c>
      <c r="AC83" s="233">
        <v>67</v>
      </c>
      <c r="AZ83" s="233">
        <v>1</v>
      </c>
      <c r="BA83" s="233">
        <f t="shared" si="19"/>
        <v>0</v>
      </c>
      <c r="BB83" s="233">
        <f t="shared" si="20"/>
        <v>0</v>
      </c>
      <c r="BC83" s="233">
        <f t="shared" si="21"/>
        <v>0</v>
      </c>
      <c r="BD83" s="233">
        <f t="shared" si="22"/>
        <v>0</v>
      </c>
      <c r="BE83" s="233">
        <f t="shared" si="23"/>
        <v>0</v>
      </c>
      <c r="CA83" s="260">
        <v>12</v>
      </c>
      <c r="CB83" s="260">
        <v>0</v>
      </c>
    </row>
    <row r="84" spans="1:80" ht="12.75">
      <c r="A84" s="261">
        <v>69</v>
      </c>
      <c r="B84" s="262" t="s">
        <v>2185</v>
      </c>
      <c r="C84" s="263" t="s">
        <v>2186</v>
      </c>
      <c r="D84" s="264" t="s">
        <v>93</v>
      </c>
      <c r="E84" s="265">
        <v>18</v>
      </c>
      <c r="F84" s="265">
        <v>0</v>
      </c>
      <c r="G84" s="266">
        <f t="shared" si="16"/>
        <v>0</v>
      </c>
      <c r="H84" s="267">
        <v>0</v>
      </c>
      <c r="I84" s="268">
        <f t="shared" si="17"/>
        <v>0</v>
      </c>
      <c r="J84" s="267"/>
      <c r="K84" s="268">
        <f t="shared" si="18"/>
        <v>0</v>
      </c>
      <c r="O84" s="260">
        <v>2</v>
      </c>
      <c r="AA84" s="233">
        <v>12</v>
      </c>
      <c r="AB84" s="233">
        <v>0</v>
      </c>
      <c r="AC84" s="233">
        <v>68</v>
      </c>
      <c r="AZ84" s="233">
        <v>1</v>
      </c>
      <c r="BA84" s="233">
        <f t="shared" si="19"/>
        <v>0</v>
      </c>
      <c r="BB84" s="233">
        <f t="shared" si="20"/>
        <v>0</v>
      </c>
      <c r="BC84" s="233">
        <f t="shared" si="21"/>
        <v>0</v>
      </c>
      <c r="BD84" s="233">
        <f t="shared" si="22"/>
        <v>0</v>
      </c>
      <c r="BE84" s="233">
        <f t="shared" si="23"/>
        <v>0</v>
      </c>
      <c r="CA84" s="260">
        <v>12</v>
      </c>
      <c r="CB84" s="260">
        <v>0</v>
      </c>
    </row>
    <row r="85" spans="1:80" ht="12.75">
      <c r="A85" s="261">
        <v>70</v>
      </c>
      <c r="B85" s="262" t="s">
        <v>2187</v>
      </c>
      <c r="C85" s="263" t="s">
        <v>2188</v>
      </c>
      <c r="D85" s="264" t="s">
        <v>93</v>
      </c>
      <c r="E85" s="265">
        <v>4</v>
      </c>
      <c r="F85" s="265">
        <v>0</v>
      </c>
      <c r="G85" s="266">
        <f t="shared" si="16"/>
        <v>0</v>
      </c>
      <c r="H85" s="267">
        <v>0</v>
      </c>
      <c r="I85" s="268">
        <f t="shared" si="17"/>
        <v>0</v>
      </c>
      <c r="J85" s="267"/>
      <c r="K85" s="268">
        <f t="shared" si="18"/>
        <v>0</v>
      </c>
      <c r="O85" s="260">
        <v>2</v>
      </c>
      <c r="AA85" s="233">
        <v>12</v>
      </c>
      <c r="AB85" s="233">
        <v>0</v>
      </c>
      <c r="AC85" s="233">
        <v>69</v>
      </c>
      <c r="AZ85" s="233">
        <v>1</v>
      </c>
      <c r="BA85" s="233">
        <f t="shared" si="19"/>
        <v>0</v>
      </c>
      <c r="BB85" s="233">
        <f t="shared" si="20"/>
        <v>0</v>
      </c>
      <c r="BC85" s="233">
        <f t="shared" si="21"/>
        <v>0</v>
      </c>
      <c r="BD85" s="233">
        <f t="shared" si="22"/>
        <v>0</v>
      </c>
      <c r="BE85" s="233">
        <f t="shared" si="23"/>
        <v>0</v>
      </c>
      <c r="CA85" s="260">
        <v>12</v>
      </c>
      <c r="CB85" s="260">
        <v>0</v>
      </c>
    </row>
    <row r="86" spans="1:80" ht="12.75">
      <c r="A86" s="261">
        <v>71</v>
      </c>
      <c r="B86" s="262" t="s">
        <v>2189</v>
      </c>
      <c r="C86" s="263" t="s">
        <v>2190</v>
      </c>
      <c r="D86" s="264" t="s">
        <v>93</v>
      </c>
      <c r="E86" s="265">
        <v>327</v>
      </c>
      <c r="F86" s="265">
        <v>0</v>
      </c>
      <c r="G86" s="266">
        <f t="shared" si="16"/>
        <v>0</v>
      </c>
      <c r="H86" s="267">
        <v>0</v>
      </c>
      <c r="I86" s="268">
        <f t="shared" si="17"/>
        <v>0</v>
      </c>
      <c r="J86" s="267"/>
      <c r="K86" s="268">
        <f t="shared" si="18"/>
        <v>0</v>
      </c>
      <c r="O86" s="260">
        <v>2</v>
      </c>
      <c r="AA86" s="233">
        <v>12</v>
      </c>
      <c r="AB86" s="233">
        <v>0</v>
      </c>
      <c r="AC86" s="233">
        <v>70</v>
      </c>
      <c r="AZ86" s="233">
        <v>1</v>
      </c>
      <c r="BA86" s="233">
        <f t="shared" si="19"/>
        <v>0</v>
      </c>
      <c r="BB86" s="233">
        <f t="shared" si="20"/>
        <v>0</v>
      </c>
      <c r="BC86" s="233">
        <f t="shared" si="21"/>
        <v>0</v>
      </c>
      <c r="BD86" s="233">
        <f t="shared" si="22"/>
        <v>0</v>
      </c>
      <c r="BE86" s="233">
        <f t="shared" si="23"/>
        <v>0</v>
      </c>
      <c r="CA86" s="260">
        <v>12</v>
      </c>
      <c r="CB86" s="260">
        <v>0</v>
      </c>
    </row>
    <row r="87" spans="1:80" ht="12.75">
      <c r="A87" s="261">
        <v>72</v>
      </c>
      <c r="B87" s="262" t="s">
        <v>2191</v>
      </c>
      <c r="C87" s="263" t="s">
        <v>2192</v>
      </c>
      <c r="D87" s="264" t="s">
        <v>93</v>
      </c>
      <c r="E87" s="265">
        <v>10</v>
      </c>
      <c r="F87" s="265">
        <v>0</v>
      </c>
      <c r="G87" s="266">
        <f t="shared" si="16"/>
        <v>0</v>
      </c>
      <c r="H87" s="267">
        <v>0</v>
      </c>
      <c r="I87" s="268">
        <f t="shared" si="17"/>
        <v>0</v>
      </c>
      <c r="J87" s="267"/>
      <c r="K87" s="268">
        <f t="shared" si="18"/>
        <v>0</v>
      </c>
      <c r="O87" s="260">
        <v>2</v>
      </c>
      <c r="AA87" s="233">
        <v>12</v>
      </c>
      <c r="AB87" s="233">
        <v>0</v>
      </c>
      <c r="AC87" s="233">
        <v>71</v>
      </c>
      <c r="AZ87" s="233">
        <v>1</v>
      </c>
      <c r="BA87" s="233">
        <f t="shared" si="19"/>
        <v>0</v>
      </c>
      <c r="BB87" s="233">
        <f t="shared" si="20"/>
        <v>0</v>
      </c>
      <c r="BC87" s="233">
        <f t="shared" si="21"/>
        <v>0</v>
      </c>
      <c r="BD87" s="233">
        <f t="shared" si="22"/>
        <v>0</v>
      </c>
      <c r="BE87" s="233">
        <f t="shared" si="23"/>
        <v>0</v>
      </c>
      <c r="CA87" s="260">
        <v>12</v>
      </c>
      <c r="CB87" s="260">
        <v>0</v>
      </c>
    </row>
    <row r="88" spans="1:80" ht="12.75">
      <c r="A88" s="261">
        <v>73</v>
      </c>
      <c r="B88" s="262" t="s">
        <v>2193</v>
      </c>
      <c r="C88" s="263" t="s">
        <v>2194</v>
      </c>
      <c r="D88" s="264" t="s">
        <v>93</v>
      </c>
      <c r="E88" s="265">
        <v>4</v>
      </c>
      <c r="F88" s="265">
        <v>0</v>
      </c>
      <c r="G88" s="266">
        <f t="shared" si="16"/>
        <v>0</v>
      </c>
      <c r="H88" s="267">
        <v>0</v>
      </c>
      <c r="I88" s="268">
        <f t="shared" si="17"/>
        <v>0</v>
      </c>
      <c r="J88" s="267"/>
      <c r="K88" s="268">
        <f t="shared" si="18"/>
        <v>0</v>
      </c>
      <c r="O88" s="260">
        <v>2</v>
      </c>
      <c r="AA88" s="233">
        <v>12</v>
      </c>
      <c r="AB88" s="233">
        <v>0</v>
      </c>
      <c r="AC88" s="233">
        <v>72</v>
      </c>
      <c r="AZ88" s="233">
        <v>1</v>
      </c>
      <c r="BA88" s="233">
        <f t="shared" si="19"/>
        <v>0</v>
      </c>
      <c r="BB88" s="233">
        <f t="shared" si="20"/>
        <v>0</v>
      </c>
      <c r="BC88" s="233">
        <f t="shared" si="21"/>
        <v>0</v>
      </c>
      <c r="BD88" s="233">
        <f t="shared" si="22"/>
        <v>0</v>
      </c>
      <c r="BE88" s="233">
        <f t="shared" si="23"/>
        <v>0</v>
      </c>
      <c r="CA88" s="260">
        <v>12</v>
      </c>
      <c r="CB88" s="260">
        <v>0</v>
      </c>
    </row>
    <row r="89" spans="1:80" ht="12.75">
      <c r="A89" s="261">
        <v>74</v>
      </c>
      <c r="B89" s="262" t="s">
        <v>2195</v>
      </c>
      <c r="C89" s="263" t="s">
        <v>2196</v>
      </c>
      <c r="D89" s="264" t="s">
        <v>93</v>
      </c>
      <c r="E89" s="265">
        <v>83</v>
      </c>
      <c r="F89" s="265">
        <v>0</v>
      </c>
      <c r="G89" s="266">
        <f t="shared" si="16"/>
        <v>0</v>
      </c>
      <c r="H89" s="267">
        <v>0</v>
      </c>
      <c r="I89" s="268">
        <f t="shared" si="17"/>
        <v>0</v>
      </c>
      <c r="J89" s="267"/>
      <c r="K89" s="268">
        <f t="shared" si="18"/>
        <v>0</v>
      </c>
      <c r="O89" s="260">
        <v>2</v>
      </c>
      <c r="AA89" s="233">
        <v>12</v>
      </c>
      <c r="AB89" s="233">
        <v>0</v>
      </c>
      <c r="AC89" s="233">
        <v>73</v>
      </c>
      <c r="AZ89" s="233">
        <v>1</v>
      </c>
      <c r="BA89" s="233">
        <f t="shared" si="19"/>
        <v>0</v>
      </c>
      <c r="BB89" s="233">
        <f t="shared" si="20"/>
        <v>0</v>
      </c>
      <c r="BC89" s="233">
        <f t="shared" si="21"/>
        <v>0</v>
      </c>
      <c r="BD89" s="233">
        <f t="shared" si="22"/>
        <v>0</v>
      </c>
      <c r="BE89" s="233">
        <f t="shared" si="23"/>
        <v>0</v>
      </c>
      <c r="CA89" s="260">
        <v>12</v>
      </c>
      <c r="CB89" s="260">
        <v>0</v>
      </c>
    </row>
    <row r="90" spans="1:80" ht="12.75">
      <c r="A90" s="261">
        <v>75</v>
      </c>
      <c r="B90" s="262" t="s">
        <v>2197</v>
      </c>
      <c r="C90" s="263" t="s">
        <v>2198</v>
      </c>
      <c r="D90" s="264" t="s">
        <v>93</v>
      </c>
      <c r="E90" s="265">
        <v>51</v>
      </c>
      <c r="F90" s="265">
        <v>0</v>
      </c>
      <c r="G90" s="266">
        <f t="shared" si="16"/>
        <v>0</v>
      </c>
      <c r="H90" s="267">
        <v>0</v>
      </c>
      <c r="I90" s="268">
        <f t="shared" si="17"/>
        <v>0</v>
      </c>
      <c r="J90" s="267"/>
      <c r="K90" s="268">
        <f t="shared" si="18"/>
        <v>0</v>
      </c>
      <c r="O90" s="260">
        <v>2</v>
      </c>
      <c r="AA90" s="233">
        <v>12</v>
      </c>
      <c r="AB90" s="233">
        <v>0</v>
      </c>
      <c r="AC90" s="233">
        <v>74</v>
      </c>
      <c r="AZ90" s="233">
        <v>1</v>
      </c>
      <c r="BA90" s="233">
        <f t="shared" si="19"/>
        <v>0</v>
      </c>
      <c r="BB90" s="233">
        <f t="shared" si="20"/>
        <v>0</v>
      </c>
      <c r="BC90" s="233">
        <f t="shared" si="21"/>
        <v>0</v>
      </c>
      <c r="BD90" s="233">
        <f t="shared" si="22"/>
        <v>0</v>
      </c>
      <c r="BE90" s="233">
        <f t="shared" si="23"/>
        <v>0</v>
      </c>
      <c r="CA90" s="260">
        <v>12</v>
      </c>
      <c r="CB90" s="260">
        <v>0</v>
      </c>
    </row>
    <row r="91" spans="1:80" ht="12.75">
      <c r="A91" s="261">
        <v>76</v>
      </c>
      <c r="B91" s="262" t="s">
        <v>2199</v>
      </c>
      <c r="C91" s="263" t="s">
        <v>2200</v>
      </c>
      <c r="D91" s="264" t="s">
        <v>93</v>
      </c>
      <c r="E91" s="265">
        <v>4</v>
      </c>
      <c r="F91" s="265">
        <v>0</v>
      </c>
      <c r="G91" s="266">
        <f t="shared" si="16"/>
        <v>0</v>
      </c>
      <c r="H91" s="267">
        <v>0</v>
      </c>
      <c r="I91" s="268">
        <f t="shared" si="17"/>
        <v>0</v>
      </c>
      <c r="J91" s="267"/>
      <c r="K91" s="268">
        <f t="shared" si="18"/>
        <v>0</v>
      </c>
      <c r="O91" s="260">
        <v>2</v>
      </c>
      <c r="AA91" s="233">
        <v>12</v>
      </c>
      <c r="AB91" s="233">
        <v>0</v>
      </c>
      <c r="AC91" s="233">
        <v>75</v>
      </c>
      <c r="AZ91" s="233">
        <v>1</v>
      </c>
      <c r="BA91" s="233">
        <f t="shared" si="19"/>
        <v>0</v>
      </c>
      <c r="BB91" s="233">
        <f t="shared" si="20"/>
        <v>0</v>
      </c>
      <c r="BC91" s="233">
        <f t="shared" si="21"/>
        <v>0</v>
      </c>
      <c r="BD91" s="233">
        <f t="shared" si="22"/>
        <v>0</v>
      </c>
      <c r="BE91" s="233">
        <f t="shared" si="23"/>
        <v>0</v>
      </c>
      <c r="CA91" s="260">
        <v>12</v>
      </c>
      <c r="CB91" s="260">
        <v>0</v>
      </c>
    </row>
    <row r="92" spans="1:80" ht="12.75">
      <c r="A92" s="261">
        <v>77</v>
      </c>
      <c r="B92" s="262" t="s">
        <v>2201</v>
      </c>
      <c r="C92" s="263" t="s">
        <v>2202</v>
      </c>
      <c r="D92" s="264" t="s">
        <v>93</v>
      </c>
      <c r="E92" s="265">
        <v>36</v>
      </c>
      <c r="F92" s="265">
        <v>0</v>
      </c>
      <c r="G92" s="266">
        <f t="shared" si="16"/>
        <v>0</v>
      </c>
      <c r="H92" s="267">
        <v>0</v>
      </c>
      <c r="I92" s="268">
        <f t="shared" si="17"/>
        <v>0</v>
      </c>
      <c r="J92" s="267"/>
      <c r="K92" s="268">
        <f t="shared" si="18"/>
        <v>0</v>
      </c>
      <c r="O92" s="260">
        <v>2</v>
      </c>
      <c r="AA92" s="233">
        <v>12</v>
      </c>
      <c r="AB92" s="233">
        <v>0</v>
      </c>
      <c r="AC92" s="233">
        <v>76</v>
      </c>
      <c r="AZ92" s="233">
        <v>1</v>
      </c>
      <c r="BA92" s="233">
        <f t="shared" si="19"/>
        <v>0</v>
      </c>
      <c r="BB92" s="233">
        <f t="shared" si="20"/>
        <v>0</v>
      </c>
      <c r="BC92" s="233">
        <f t="shared" si="21"/>
        <v>0</v>
      </c>
      <c r="BD92" s="233">
        <f t="shared" si="22"/>
        <v>0</v>
      </c>
      <c r="BE92" s="233">
        <f t="shared" si="23"/>
        <v>0</v>
      </c>
      <c r="CA92" s="260">
        <v>12</v>
      </c>
      <c r="CB92" s="260">
        <v>0</v>
      </c>
    </row>
    <row r="93" spans="1:80" ht="12.75">
      <c r="A93" s="261">
        <v>78</v>
      </c>
      <c r="B93" s="262" t="s">
        <v>2203</v>
      </c>
      <c r="C93" s="263" t="s">
        <v>2079</v>
      </c>
      <c r="D93" s="264" t="s">
        <v>93</v>
      </c>
      <c r="E93" s="265">
        <v>12</v>
      </c>
      <c r="F93" s="265">
        <v>0</v>
      </c>
      <c r="G93" s="266">
        <f t="shared" si="16"/>
        <v>0</v>
      </c>
      <c r="H93" s="267">
        <v>0</v>
      </c>
      <c r="I93" s="268">
        <f t="shared" si="17"/>
        <v>0</v>
      </c>
      <c r="J93" s="267"/>
      <c r="K93" s="268">
        <f t="shared" si="18"/>
        <v>0</v>
      </c>
      <c r="O93" s="260">
        <v>2</v>
      </c>
      <c r="AA93" s="233">
        <v>12</v>
      </c>
      <c r="AB93" s="233">
        <v>0</v>
      </c>
      <c r="AC93" s="233">
        <v>77</v>
      </c>
      <c r="AZ93" s="233">
        <v>1</v>
      </c>
      <c r="BA93" s="233">
        <f t="shared" si="19"/>
        <v>0</v>
      </c>
      <c r="BB93" s="233">
        <f t="shared" si="20"/>
        <v>0</v>
      </c>
      <c r="BC93" s="233">
        <f t="shared" si="21"/>
        <v>0</v>
      </c>
      <c r="BD93" s="233">
        <f t="shared" si="22"/>
        <v>0</v>
      </c>
      <c r="BE93" s="233">
        <f t="shared" si="23"/>
        <v>0</v>
      </c>
      <c r="CA93" s="260">
        <v>12</v>
      </c>
      <c r="CB93" s="260">
        <v>0</v>
      </c>
    </row>
    <row r="94" spans="1:80" ht="12.75">
      <c r="A94" s="261">
        <v>79</v>
      </c>
      <c r="B94" s="262" t="s">
        <v>2204</v>
      </c>
      <c r="C94" s="263" t="s">
        <v>2205</v>
      </c>
      <c r="D94" s="264" t="s">
        <v>93</v>
      </c>
      <c r="E94" s="265">
        <v>32</v>
      </c>
      <c r="F94" s="265">
        <v>0</v>
      </c>
      <c r="G94" s="266">
        <f t="shared" si="16"/>
        <v>0</v>
      </c>
      <c r="H94" s="267">
        <v>0</v>
      </c>
      <c r="I94" s="268">
        <f t="shared" si="17"/>
        <v>0</v>
      </c>
      <c r="J94" s="267"/>
      <c r="K94" s="268">
        <f t="shared" si="18"/>
        <v>0</v>
      </c>
      <c r="O94" s="260">
        <v>2</v>
      </c>
      <c r="AA94" s="233">
        <v>12</v>
      </c>
      <c r="AB94" s="233">
        <v>0</v>
      </c>
      <c r="AC94" s="233">
        <v>78</v>
      </c>
      <c r="AZ94" s="233">
        <v>1</v>
      </c>
      <c r="BA94" s="233">
        <f t="shared" si="19"/>
        <v>0</v>
      </c>
      <c r="BB94" s="233">
        <f t="shared" si="20"/>
        <v>0</v>
      </c>
      <c r="BC94" s="233">
        <f t="shared" si="21"/>
        <v>0</v>
      </c>
      <c r="BD94" s="233">
        <f t="shared" si="22"/>
        <v>0</v>
      </c>
      <c r="BE94" s="233">
        <f t="shared" si="23"/>
        <v>0</v>
      </c>
      <c r="CA94" s="260">
        <v>12</v>
      </c>
      <c r="CB94" s="260">
        <v>0</v>
      </c>
    </row>
    <row r="95" spans="1:80" ht="12.75">
      <c r="A95" s="261">
        <v>80</v>
      </c>
      <c r="B95" s="262" t="s">
        <v>2206</v>
      </c>
      <c r="C95" s="263" t="s">
        <v>2207</v>
      </c>
      <c r="D95" s="264" t="s">
        <v>93</v>
      </c>
      <c r="E95" s="265">
        <v>5</v>
      </c>
      <c r="F95" s="265">
        <v>0</v>
      </c>
      <c r="G95" s="266">
        <f t="shared" si="16"/>
        <v>0</v>
      </c>
      <c r="H95" s="267">
        <v>0</v>
      </c>
      <c r="I95" s="268">
        <f t="shared" si="17"/>
        <v>0</v>
      </c>
      <c r="J95" s="267"/>
      <c r="K95" s="268">
        <f t="shared" si="18"/>
        <v>0</v>
      </c>
      <c r="O95" s="260">
        <v>2</v>
      </c>
      <c r="AA95" s="233">
        <v>12</v>
      </c>
      <c r="AB95" s="233">
        <v>0</v>
      </c>
      <c r="AC95" s="233">
        <v>79</v>
      </c>
      <c r="AZ95" s="233">
        <v>1</v>
      </c>
      <c r="BA95" s="233">
        <f t="shared" si="19"/>
        <v>0</v>
      </c>
      <c r="BB95" s="233">
        <f t="shared" si="20"/>
        <v>0</v>
      </c>
      <c r="BC95" s="233">
        <f t="shared" si="21"/>
        <v>0</v>
      </c>
      <c r="BD95" s="233">
        <f t="shared" si="22"/>
        <v>0</v>
      </c>
      <c r="BE95" s="233">
        <f t="shared" si="23"/>
        <v>0</v>
      </c>
      <c r="CA95" s="260">
        <v>12</v>
      </c>
      <c r="CB95" s="260">
        <v>0</v>
      </c>
    </row>
    <row r="96" spans="1:80" ht="12.75">
      <c r="A96" s="261">
        <v>81</v>
      </c>
      <c r="B96" s="262" t="s">
        <v>2208</v>
      </c>
      <c r="C96" s="263" t="s">
        <v>2209</v>
      </c>
      <c r="D96" s="264" t="s">
        <v>93</v>
      </c>
      <c r="E96" s="265">
        <v>8</v>
      </c>
      <c r="F96" s="265">
        <v>0</v>
      </c>
      <c r="G96" s="266">
        <f aca="true" t="shared" si="24" ref="G96:G127">E96*F96</f>
        <v>0</v>
      </c>
      <c r="H96" s="267">
        <v>0</v>
      </c>
      <c r="I96" s="268">
        <f aca="true" t="shared" si="25" ref="I96:I127">E96*H96</f>
        <v>0</v>
      </c>
      <c r="J96" s="267"/>
      <c r="K96" s="268">
        <f aca="true" t="shared" si="26" ref="K96:K127">E96*J96</f>
        <v>0</v>
      </c>
      <c r="O96" s="260">
        <v>2</v>
      </c>
      <c r="AA96" s="233">
        <v>12</v>
      </c>
      <c r="AB96" s="233">
        <v>0</v>
      </c>
      <c r="AC96" s="233">
        <v>80</v>
      </c>
      <c r="AZ96" s="233">
        <v>1</v>
      </c>
      <c r="BA96" s="233">
        <f aca="true" t="shared" si="27" ref="BA96:BA127">IF(AZ96=1,G96,0)</f>
        <v>0</v>
      </c>
      <c r="BB96" s="233">
        <f aca="true" t="shared" si="28" ref="BB96:BB127">IF(AZ96=2,G96,0)</f>
        <v>0</v>
      </c>
      <c r="BC96" s="233">
        <f aca="true" t="shared" si="29" ref="BC96:BC127">IF(AZ96=3,G96,0)</f>
        <v>0</v>
      </c>
      <c r="BD96" s="233">
        <f aca="true" t="shared" si="30" ref="BD96:BD127">IF(AZ96=4,G96,0)</f>
        <v>0</v>
      </c>
      <c r="BE96" s="233">
        <f aca="true" t="shared" si="31" ref="BE96:BE127">IF(AZ96=5,G96,0)</f>
        <v>0</v>
      </c>
      <c r="CA96" s="260">
        <v>12</v>
      </c>
      <c r="CB96" s="260">
        <v>0</v>
      </c>
    </row>
    <row r="97" spans="1:80" ht="12.75">
      <c r="A97" s="261">
        <v>82</v>
      </c>
      <c r="B97" s="262" t="s">
        <v>2208</v>
      </c>
      <c r="C97" s="263" t="s">
        <v>2209</v>
      </c>
      <c r="D97" s="264" t="s">
        <v>93</v>
      </c>
      <c r="E97" s="265">
        <v>8</v>
      </c>
      <c r="F97" s="265">
        <v>0</v>
      </c>
      <c r="G97" s="266">
        <f t="shared" si="24"/>
        <v>0</v>
      </c>
      <c r="H97" s="267">
        <v>0</v>
      </c>
      <c r="I97" s="268">
        <f t="shared" si="25"/>
        <v>0</v>
      </c>
      <c r="J97" s="267"/>
      <c r="K97" s="268">
        <f t="shared" si="26"/>
        <v>0</v>
      </c>
      <c r="O97" s="260">
        <v>2</v>
      </c>
      <c r="AA97" s="233">
        <v>12</v>
      </c>
      <c r="AB97" s="233">
        <v>0</v>
      </c>
      <c r="AC97" s="233">
        <v>81</v>
      </c>
      <c r="AZ97" s="233">
        <v>1</v>
      </c>
      <c r="BA97" s="233">
        <f t="shared" si="27"/>
        <v>0</v>
      </c>
      <c r="BB97" s="233">
        <f t="shared" si="28"/>
        <v>0</v>
      </c>
      <c r="BC97" s="233">
        <f t="shared" si="29"/>
        <v>0</v>
      </c>
      <c r="BD97" s="233">
        <f t="shared" si="30"/>
        <v>0</v>
      </c>
      <c r="BE97" s="233">
        <f t="shared" si="31"/>
        <v>0</v>
      </c>
      <c r="CA97" s="260">
        <v>12</v>
      </c>
      <c r="CB97" s="260">
        <v>0</v>
      </c>
    </row>
    <row r="98" spans="1:80" ht="12.75">
      <c r="A98" s="261">
        <v>83</v>
      </c>
      <c r="B98" s="262" t="s">
        <v>2208</v>
      </c>
      <c r="C98" s="263" t="s">
        <v>2210</v>
      </c>
      <c r="D98" s="264" t="s">
        <v>93</v>
      </c>
      <c r="E98" s="265">
        <v>4</v>
      </c>
      <c r="F98" s="265">
        <v>0</v>
      </c>
      <c r="G98" s="266">
        <f t="shared" si="24"/>
        <v>0</v>
      </c>
      <c r="H98" s="267">
        <v>0</v>
      </c>
      <c r="I98" s="268">
        <f t="shared" si="25"/>
        <v>0</v>
      </c>
      <c r="J98" s="267"/>
      <c r="K98" s="268">
        <f t="shared" si="26"/>
        <v>0</v>
      </c>
      <c r="O98" s="260">
        <v>2</v>
      </c>
      <c r="AA98" s="233">
        <v>12</v>
      </c>
      <c r="AB98" s="233">
        <v>0</v>
      </c>
      <c r="AC98" s="233">
        <v>82</v>
      </c>
      <c r="AZ98" s="233">
        <v>1</v>
      </c>
      <c r="BA98" s="233">
        <f t="shared" si="27"/>
        <v>0</v>
      </c>
      <c r="BB98" s="233">
        <f t="shared" si="28"/>
        <v>0</v>
      </c>
      <c r="BC98" s="233">
        <f t="shared" si="29"/>
        <v>0</v>
      </c>
      <c r="BD98" s="233">
        <f t="shared" si="30"/>
        <v>0</v>
      </c>
      <c r="BE98" s="233">
        <f t="shared" si="31"/>
        <v>0</v>
      </c>
      <c r="CA98" s="260">
        <v>12</v>
      </c>
      <c r="CB98" s="260">
        <v>0</v>
      </c>
    </row>
    <row r="99" spans="1:80" ht="12.75">
      <c r="A99" s="261">
        <v>84</v>
      </c>
      <c r="B99" s="262" t="s">
        <v>2211</v>
      </c>
      <c r="C99" s="263" t="s">
        <v>2212</v>
      </c>
      <c r="D99" s="264" t="s">
        <v>182</v>
      </c>
      <c r="E99" s="265">
        <v>30</v>
      </c>
      <c r="F99" s="265">
        <v>0</v>
      </c>
      <c r="G99" s="266">
        <f t="shared" si="24"/>
        <v>0</v>
      </c>
      <c r="H99" s="267">
        <v>0</v>
      </c>
      <c r="I99" s="268">
        <f t="shared" si="25"/>
        <v>0</v>
      </c>
      <c r="J99" s="267"/>
      <c r="K99" s="268">
        <f t="shared" si="26"/>
        <v>0</v>
      </c>
      <c r="O99" s="260">
        <v>2</v>
      </c>
      <c r="AA99" s="233">
        <v>12</v>
      </c>
      <c r="AB99" s="233">
        <v>0</v>
      </c>
      <c r="AC99" s="233">
        <v>83</v>
      </c>
      <c r="AZ99" s="233">
        <v>1</v>
      </c>
      <c r="BA99" s="233">
        <f t="shared" si="27"/>
        <v>0</v>
      </c>
      <c r="BB99" s="233">
        <f t="shared" si="28"/>
        <v>0</v>
      </c>
      <c r="BC99" s="233">
        <f t="shared" si="29"/>
        <v>0</v>
      </c>
      <c r="BD99" s="233">
        <f t="shared" si="30"/>
        <v>0</v>
      </c>
      <c r="BE99" s="233">
        <f t="shared" si="31"/>
        <v>0</v>
      </c>
      <c r="CA99" s="260">
        <v>12</v>
      </c>
      <c r="CB99" s="260">
        <v>0</v>
      </c>
    </row>
    <row r="100" spans="1:80" ht="12.75">
      <c r="A100" s="261">
        <v>85</v>
      </c>
      <c r="B100" s="262" t="s">
        <v>2213</v>
      </c>
      <c r="C100" s="263" t="s">
        <v>2214</v>
      </c>
      <c r="D100" s="264" t="s">
        <v>182</v>
      </c>
      <c r="E100" s="265">
        <v>496</v>
      </c>
      <c r="F100" s="265">
        <v>0</v>
      </c>
      <c r="G100" s="266">
        <f t="shared" si="24"/>
        <v>0</v>
      </c>
      <c r="H100" s="267">
        <v>0</v>
      </c>
      <c r="I100" s="268">
        <f t="shared" si="25"/>
        <v>0</v>
      </c>
      <c r="J100" s="267"/>
      <c r="K100" s="268">
        <f t="shared" si="26"/>
        <v>0</v>
      </c>
      <c r="O100" s="260">
        <v>2</v>
      </c>
      <c r="AA100" s="233">
        <v>12</v>
      </c>
      <c r="AB100" s="233">
        <v>0</v>
      </c>
      <c r="AC100" s="233">
        <v>84</v>
      </c>
      <c r="AZ100" s="233">
        <v>1</v>
      </c>
      <c r="BA100" s="233">
        <f t="shared" si="27"/>
        <v>0</v>
      </c>
      <c r="BB100" s="233">
        <f t="shared" si="28"/>
        <v>0</v>
      </c>
      <c r="BC100" s="233">
        <f t="shared" si="29"/>
        <v>0</v>
      </c>
      <c r="BD100" s="233">
        <f t="shared" si="30"/>
        <v>0</v>
      </c>
      <c r="BE100" s="233">
        <f t="shared" si="31"/>
        <v>0</v>
      </c>
      <c r="CA100" s="260">
        <v>12</v>
      </c>
      <c r="CB100" s="260">
        <v>0</v>
      </c>
    </row>
    <row r="101" spans="1:80" ht="12.75">
      <c r="A101" s="261">
        <v>86</v>
      </c>
      <c r="B101" s="262" t="s">
        <v>2215</v>
      </c>
      <c r="C101" s="263" t="s">
        <v>2216</v>
      </c>
      <c r="D101" s="264" t="s">
        <v>182</v>
      </c>
      <c r="E101" s="265">
        <v>401</v>
      </c>
      <c r="F101" s="265">
        <v>0</v>
      </c>
      <c r="G101" s="266">
        <f t="shared" si="24"/>
        <v>0</v>
      </c>
      <c r="H101" s="267">
        <v>0</v>
      </c>
      <c r="I101" s="268">
        <f t="shared" si="25"/>
        <v>0</v>
      </c>
      <c r="J101" s="267"/>
      <c r="K101" s="268">
        <f t="shared" si="26"/>
        <v>0</v>
      </c>
      <c r="O101" s="260">
        <v>2</v>
      </c>
      <c r="AA101" s="233">
        <v>12</v>
      </c>
      <c r="AB101" s="233">
        <v>0</v>
      </c>
      <c r="AC101" s="233">
        <v>85</v>
      </c>
      <c r="AZ101" s="233">
        <v>1</v>
      </c>
      <c r="BA101" s="233">
        <f t="shared" si="27"/>
        <v>0</v>
      </c>
      <c r="BB101" s="233">
        <f t="shared" si="28"/>
        <v>0</v>
      </c>
      <c r="BC101" s="233">
        <f t="shared" si="29"/>
        <v>0</v>
      </c>
      <c r="BD101" s="233">
        <f t="shared" si="30"/>
        <v>0</v>
      </c>
      <c r="BE101" s="233">
        <f t="shared" si="31"/>
        <v>0</v>
      </c>
      <c r="CA101" s="260">
        <v>12</v>
      </c>
      <c r="CB101" s="260">
        <v>0</v>
      </c>
    </row>
    <row r="102" spans="1:80" ht="12.75">
      <c r="A102" s="261">
        <v>87</v>
      </c>
      <c r="B102" s="262" t="s">
        <v>2217</v>
      </c>
      <c r="C102" s="263" t="s">
        <v>2218</v>
      </c>
      <c r="D102" s="264" t="s">
        <v>182</v>
      </c>
      <c r="E102" s="265">
        <v>730</v>
      </c>
      <c r="F102" s="265">
        <v>0</v>
      </c>
      <c r="G102" s="266">
        <f t="shared" si="24"/>
        <v>0</v>
      </c>
      <c r="H102" s="267">
        <v>0</v>
      </c>
      <c r="I102" s="268">
        <f t="shared" si="25"/>
        <v>0</v>
      </c>
      <c r="J102" s="267"/>
      <c r="K102" s="268">
        <f t="shared" si="26"/>
        <v>0</v>
      </c>
      <c r="O102" s="260">
        <v>2</v>
      </c>
      <c r="AA102" s="233">
        <v>12</v>
      </c>
      <c r="AB102" s="233">
        <v>0</v>
      </c>
      <c r="AC102" s="233">
        <v>86</v>
      </c>
      <c r="AZ102" s="233">
        <v>1</v>
      </c>
      <c r="BA102" s="233">
        <f t="shared" si="27"/>
        <v>0</v>
      </c>
      <c r="BB102" s="233">
        <f t="shared" si="28"/>
        <v>0</v>
      </c>
      <c r="BC102" s="233">
        <f t="shared" si="29"/>
        <v>0</v>
      </c>
      <c r="BD102" s="233">
        <f t="shared" si="30"/>
        <v>0</v>
      </c>
      <c r="BE102" s="233">
        <f t="shared" si="31"/>
        <v>0</v>
      </c>
      <c r="CA102" s="260">
        <v>12</v>
      </c>
      <c r="CB102" s="260">
        <v>0</v>
      </c>
    </row>
    <row r="103" spans="1:80" ht="12.75">
      <c r="A103" s="261">
        <v>88</v>
      </c>
      <c r="B103" s="262" t="s">
        <v>2219</v>
      </c>
      <c r="C103" s="263" t="s">
        <v>2220</v>
      </c>
      <c r="D103" s="264" t="s">
        <v>182</v>
      </c>
      <c r="E103" s="265">
        <v>65</v>
      </c>
      <c r="F103" s="265">
        <v>0</v>
      </c>
      <c r="G103" s="266">
        <f t="shared" si="24"/>
        <v>0</v>
      </c>
      <c r="H103" s="267">
        <v>0</v>
      </c>
      <c r="I103" s="268">
        <f t="shared" si="25"/>
        <v>0</v>
      </c>
      <c r="J103" s="267"/>
      <c r="K103" s="268">
        <f t="shared" si="26"/>
        <v>0</v>
      </c>
      <c r="O103" s="260">
        <v>2</v>
      </c>
      <c r="AA103" s="233">
        <v>12</v>
      </c>
      <c r="AB103" s="233">
        <v>0</v>
      </c>
      <c r="AC103" s="233">
        <v>87</v>
      </c>
      <c r="AZ103" s="233">
        <v>1</v>
      </c>
      <c r="BA103" s="233">
        <f t="shared" si="27"/>
        <v>0</v>
      </c>
      <c r="BB103" s="233">
        <f t="shared" si="28"/>
        <v>0</v>
      </c>
      <c r="BC103" s="233">
        <f t="shared" si="29"/>
        <v>0</v>
      </c>
      <c r="BD103" s="233">
        <f t="shared" si="30"/>
        <v>0</v>
      </c>
      <c r="BE103" s="233">
        <f t="shared" si="31"/>
        <v>0</v>
      </c>
      <c r="CA103" s="260">
        <v>12</v>
      </c>
      <c r="CB103" s="260">
        <v>0</v>
      </c>
    </row>
    <row r="104" spans="1:80" ht="12.75">
      <c r="A104" s="261">
        <v>89</v>
      </c>
      <c r="B104" s="262" t="s">
        <v>2221</v>
      </c>
      <c r="C104" s="263" t="s">
        <v>2222</v>
      </c>
      <c r="D104" s="264" t="s">
        <v>93</v>
      </c>
      <c r="E104" s="265">
        <v>13</v>
      </c>
      <c r="F104" s="265">
        <v>0</v>
      </c>
      <c r="G104" s="266">
        <f t="shared" si="24"/>
        <v>0</v>
      </c>
      <c r="H104" s="267">
        <v>0</v>
      </c>
      <c r="I104" s="268">
        <f t="shared" si="25"/>
        <v>0</v>
      </c>
      <c r="J104" s="267"/>
      <c r="K104" s="268">
        <f t="shared" si="26"/>
        <v>0</v>
      </c>
      <c r="O104" s="260">
        <v>2</v>
      </c>
      <c r="AA104" s="233">
        <v>12</v>
      </c>
      <c r="AB104" s="233">
        <v>0</v>
      </c>
      <c r="AC104" s="233">
        <v>88</v>
      </c>
      <c r="AZ104" s="233">
        <v>1</v>
      </c>
      <c r="BA104" s="233">
        <f t="shared" si="27"/>
        <v>0</v>
      </c>
      <c r="BB104" s="233">
        <f t="shared" si="28"/>
        <v>0</v>
      </c>
      <c r="BC104" s="233">
        <f t="shared" si="29"/>
        <v>0</v>
      </c>
      <c r="BD104" s="233">
        <f t="shared" si="30"/>
        <v>0</v>
      </c>
      <c r="BE104" s="233">
        <f t="shared" si="31"/>
        <v>0</v>
      </c>
      <c r="CA104" s="260">
        <v>12</v>
      </c>
      <c r="CB104" s="260">
        <v>0</v>
      </c>
    </row>
    <row r="105" spans="1:80" ht="12.75">
      <c r="A105" s="261">
        <v>90</v>
      </c>
      <c r="B105" s="262" t="s">
        <v>2223</v>
      </c>
      <c r="C105" s="263" t="s">
        <v>2224</v>
      </c>
      <c r="D105" s="264" t="s">
        <v>93</v>
      </c>
      <c r="E105" s="265">
        <v>129</v>
      </c>
      <c r="F105" s="265">
        <v>0</v>
      </c>
      <c r="G105" s="266">
        <f t="shared" si="24"/>
        <v>0</v>
      </c>
      <c r="H105" s="267">
        <v>0</v>
      </c>
      <c r="I105" s="268">
        <f t="shared" si="25"/>
        <v>0</v>
      </c>
      <c r="J105" s="267"/>
      <c r="K105" s="268">
        <f t="shared" si="26"/>
        <v>0</v>
      </c>
      <c r="O105" s="260">
        <v>2</v>
      </c>
      <c r="AA105" s="233">
        <v>12</v>
      </c>
      <c r="AB105" s="233">
        <v>0</v>
      </c>
      <c r="AC105" s="233">
        <v>89</v>
      </c>
      <c r="AZ105" s="233">
        <v>1</v>
      </c>
      <c r="BA105" s="233">
        <f t="shared" si="27"/>
        <v>0</v>
      </c>
      <c r="BB105" s="233">
        <f t="shared" si="28"/>
        <v>0</v>
      </c>
      <c r="BC105" s="233">
        <f t="shared" si="29"/>
        <v>0</v>
      </c>
      <c r="BD105" s="233">
        <f t="shared" si="30"/>
        <v>0</v>
      </c>
      <c r="BE105" s="233">
        <f t="shared" si="31"/>
        <v>0</v>
      </c>
      <c r="CA105" s="260">
        <v>12</v>
      </c>
      <c r="CB105" s="260">
        <v>0</v>
      </c>
    </row>
    <row r="106" spans="1:80" ht="12.75">
      <c r="A106" s="261">
        <v>91</v>
      </c>
      <c r="B106" s="262" t="s">
        <v>1368</v>
      </c>
      <c r="C106" s="263" t="s">
        <v>2225</v>
      </c>
      <c r="D106" s="264" t="s">
        <v>93</v>
      </c>
      <c r="E106" s="265">
        <v>33</v>
      </c>
      <c r="F106" s="265">
        <v>0</v>
      </c>
      <c r="G106" s="266">
        <f t="shared" si="24"/>
        <v>0</v>
      </c>
      <c r="H106" s="267">
        <v>0</v>
      </c>
      <c r="I106" s="268">
        <f t="shared" si="25"/>
        <v>0</v>
      </c>
      <c r="J106" s="267"/>
      <c r="K106" s="268">
        <f t="shared" si="26"/>
        <v>0</v>
      </c>
      <c r="O106" s="260">
        <v>2</v>
      </c>
      <c r="AA106" s="233">
        <v>12</v>
      </c>
      <c r="AB106" s="233">
        <v>0</v>
      </c>
      <c r="AC106" s="233">
        <v>90</v>
      </c>
      <c r="AZ106" s="233">
        <v>1</v>
      </c>
      <c r="BA106" s="233">
        <f t="shared" si="27"/>
        <v>0</v>
      </c>
      <c r="BB106" s="233">
        <f t="shared" si="28"/>
        <v>0</v>
      </c>
      <c r="BC106" s="233">
        <f t="shared" si="29"/>
        <v>0</v>
      </c>
      <c r="BD106" s="233">
        <f t="shared" si="30"/>
        <v>0</v>
      </c>
      <c r="BE106" s="233">
        <f t="shared" si="31"/>
        <v>0</v>
      </c>
      <c r="CA106" s="260">
        <v>12</v>
      </c>
      <c r="CB106" s="260">
        <v>0</v>
      </c>
    </row>
    <row r="107" spans="1:80" ht="12.75">
      <c r="A107" s="261">
        <v>92</v>
      </c>
      <c r="B107" s="262" t="s">
        <v>2226</v>
      </c>
      <c r="C107" s="263" t="s">
        <v>2227</v>
      </c>
      <c r="D107" s="264" t="s">
        <v>93</v>
      </c>
      <c r="E107" s="265">
        <v>16</v>
      </c>
      <c r="F107" s="265">
        <v>0</v>
      </c>
      <c r="G107" s="266">
        <f t="shared" si="24"/>
        <v>0</v>
      </c>
      <c r="H107" s="267">
        <v>0</v>
      </c>
      <c r="I107" s="268">
        <f t="shared" si="25"/>
        <v>0</v>
      </c>
      <c r="J107" s="267"/>
      <c r="K107" s="268">
        <f t="shared" si="26"/>
        <v>0</v>
      </c>
      <c r="O107" s="260">
        <v>2</v>
      </c>
      <c r="AA107" s="233">
        <v>12</v>
      </c>
      <c r="AB107" s="233">
        <v>0</v>
      </c>
      <c r="AC107" s="233">
        <v>91</v>
      </c>
      <c r="AZ107" s="233">
        <v>1</v>
      </c>
      <c r="BA107" s="233">
        <f t="shared" si="27"/>
        <v>0</v>
      </c>
      <c r="BB107" s="233">
        <f t="shared" si="28"/>
        <v>0</v>
      </c>
      <c r="BC107" s="233">
        <f t="shared" si="29"/>
        <v>0</v>
      </c>
      <c r="BD107" s="233">
        <f t="shared" si="30"/>
        <v>0</v>
      </c>
      <c r="BE107" s="233">
        <f t="shared" si="31"/>
        <v>0</v>
      </c>
      <c r="CA107" s="260">
        <v>12</v>
      </c>
      <c r="CB107" s="260">
        <v>0</v>
      </c>
    </row>
    <row r="108" spans="1:80" ht="12.75">
      <c r="A108" s="261">
        <v>93</v>
      </c>
      <c r="B108" s="262" t="s">
        <v>2228</v>
      </c>
      <c r="C108" s="263" t="s">
        <v>2229</v>
      </c>
      <c r="D108" s="264" t="s">
        <v>93</v>
      </c>
      <c r="E108" s="265">
        <v>16</v>
      </c>
      <c r="F108" s="265">
        <v>0</v>
      </c>
      <c r="G108" s="266">
        <f t="shared" si="24"/>
        <v>0</v>
      </c>
      <c r="H108" s="267">
        <v>0</v>
      </c>
      <c r="I108" s="268">
        <f t="shared" si="25"/>
        <v>0</v>
      </c>
      <c r="J108" s="267"/>
      <c r="K108" s="268">
        <f t="shared" si="26"/>
        <v>0</v>
      </c>
      <c r="O108" s="260">
        <v>2</v>
      </c>
      <c r="AA108" s="233">
        <v>12</v>
      </c>
      <c r="AB108" s="233">
        <v>0</v>
      </c>
      <c r="AC108" s="233">
        <v>92</v>
      </c>
      <c r="AZ108" s="233">
        <v>1</v>
      </c>
      <c r="BA108" s="233">
        <f t="shared" si="27"/>
        <v>0</v>
      </c>
      <c r="BB108" s="233">
        <f t="shared" si="28"/>
        <v>0</v>
      </c>
      <c r="BC108" s="233">
        <f t="shared" si="29"/>
        <v>0</v>
      </c>
      <c r="BD108" s="233">
        <f t="shared" si="30"/>
        <v>0</v>
      </c>
      <c r="BE108" s="233">
        <f t="shared" si="31"/>
        <v>0</v>
      </c>
      <c r="CA108" s="260">
        <v>12</v>
      </c>
      <c r="CB108" s="260">
        <v>0</v>
      </c>
    </row>
    <row r="109" spans="1:80" ht="12.75">
      <c r="A109" s="261">
        <v>94</v>
      </c>
      <c r="B109" s="262" t="s">
        <v>2230</v>
      </c>
      <c r="C109" s="263" t="s">
        <v>2231</v>
      </c>
      <c r="D109" s="264" t="s">
        <v>93</v>
      </c>
      <c r="E109" s="265">
        <v>8</v>
      </c>
      <c r="F109" s="265">
        <v>0</v>
      </c>
      <c r="G109" s="266">
        <f t="shared" si="24"/>
        <v>0</v>
      </c>
      <c r="H109" s="267">
        <v>0</v>
      </c>
      <c r="I109" s="268">
        <f t="shared" si="25"/>
        <v>0</v>
      </c>
      <c r="J109" s="267"/>
      <c r="K109" s="268">
        <f t="shared" si="26"/>
        <v>0</v>
      </c>
      <c r="O109" s="260">
        <v>2</v>
      </c>
      <c r="AA109" s="233">
        <v>12</v>
      </c>
      <c r="AB109" s="233">
        <v>0</v>
      </c>
      <c r="AC109" s="233">
        <v>93</v>
      </c>
      <c r="AZ109" s="233">
        <v>1</v>
      </c>
      <c r="BA109" s="233">
        <f t="shared" si="27"/>
        <v>0</v>
      </c>
      <c r="BB109" s="233">
        <f t="shared" si="28"/>
        <v>0</v>
      </c>
      <c r="BC109" s="233">
        <f t="shared" si="29"/>
        <v>0</v>
      </c>
      <c r="BD109" s="233">
        <f t="shared" si="30"/>
        <v>0</v>
      </c>
      <c r="BE109" s="233">
        <f t="shared" si="31"/>
        <v>0</v>
      </c>
      <c r="CA109" s="260">
        <v>12</v>
      </c>
      <c r="CB109" s="260">
        <v>0</v>
      </c>
    </row>
    <row r="110" spans="1:80" ht="12.75">
      <c r="A110" s="261">
        <v>95</v>
      </c>
      <c r="B110" s="262" t="s">
        <v>2232</v>
      </c>
      <c r="C110" s="263" t="s">
        <v>2233</v>
      </c>
      <c r="D110" s="264" t="s">
        <v>93</v>
      </c>
      <c r="E110" s="265">
        <v>8</v>
      </c>
      <c r="F110" s="265">
        <v>0</v>
      </c>
      <c r="G110" s="266">
        <f t="shared" si="24"/>
        <v>0</v>
      </c>
      <c r="H110" s="267">
        <v>0</v>
      </c>
      <c r="I110" s="268">
        <f t="shared" si="25"/>
        <v>0</v>
      </c>
      <c r="J110" s="267"/>
      <c r="K110" s="268">
        <f t="shared" si="26"/>
        <v>0</v>
      </c>
      <c r="O110" s="260">
        <v>2</v>
      </c>
      <c r="AA110" s="233">
        <v>12</v>
      </c>
      <c r="AB110" s="233">
        <v>0</v>
      </c>
      <c r="AC110" s="233">
        <v>94</v>
      </c>
      <c r="AZ110" s="233">
        <v>1</v>
      </c>
      <c r="BA110" s="233">
        <f t="shared" si="27"/>
        <v>0</v>
      </c>
      <c r="BB110" s="233">
        <f t="shared" si="28"/>
        <v>0</v>
      </c>
      <c r="BC110" s="233">
        <f t="shared" si="29"/>
        <v>0</v>
      </c>
      <c r="BD110" s="233">
        <f t="shared" si="30"/>
        <v>0</v>
      </c>
      <c r="BE110" s="233">
        <f t="shared" si="31"/>
        <v>0</v>
      </c>
      <c r="CA110" s="260">
        <v>12</v>
      </c>
      <c r="CB110" s="260">
        <v>0</v>
      </c>
    </row>
    <row r="111" spans="1:80" ht="12.75">
      <c r="A111" s="261">
        <v>96</v>
      </c>
      <c r="B111" s="262" t="s">
        <v>2234</v>
      </c>
      <c r="C111" s="263" t="s">
        <v>2235</v>
      </c>
      <c r="D111" s="264" t="s">
        <v>93</v>
      </c>
      <c r="E111" s="265">
        <v>1</v>
      </c>
      <c r="F111" s="265">
        <v>0</v>
      </c>
      <c r="G111" s="266">
        <f t="shared" si="24"/>
        <v>0</v>
      </c>
      <c r="H111" s="267">
        <v>0</v>
      </c>
      <c r="I111" s="268">
        <f t="shared" si="25"/>
        <v>0</v>
      </c>
      <c r="J111" s="267"/>
      <c r="K111" s="268">
        <f t="shared" si="26"/>
        <v>0</v>
      </c>
      <c r="O111" s="260">
        <v>2</v>
      </c>
      <c r="AA111" s="233">
        <v>12</v>
      </c>
      <c r="AB111" s="233">
        <v>0</v>
      </c>
      <c r="AC111" s="233">
        <v>95</v>
      </c>
      <c r="AZ111" s="233">
        <v>1</v>
      </c>
      <c r="BA111" s="233">
        <f t="shared" si="27"/>
        <v>0</v>
      </c>
      <c r="BB111" s="233">
        <f t="shared" si="28"/>
        <v>0</v>
      </c>
      <c r="BC111" s="233">
        <f t="shared" si="29"/>
        <v>0</v>
      </c>
      <c r="BD111" s="233">
        <f t="shared" si="30"/>
        <v>0</v>
      </c>
      <c r="BE111" s="233">
        <f t="shared" si="31"/>
        <v>0</v>
      </c>
      <c r="CA111" s="260">
        <v>12</v>
      </c>
      <c r="CB111" s="260">
        <v>0</v>
      </c>
    </row>
    <row r="112" spans="1:80" ht="12.75">
      <c r="A112" s="261">
        <v>97</v>
      </c>
      <c r="B112" s="262" t="s">
        <v>2236</v>
      </c>
      <c r="C112" s="263" t="s">
        <v>2237</v>
      </c>
      <c r="D112" s="264" t="s">
        <v>93</v>
      </c>
      <c r="E112" s="265">
        <v>8</v>
      </c>
      <c r="F112" s="265">
        <v>0</v>
      </c>
      <c r="G112" s="266">
        <f t="shared" si="24"/>
        <v>0</v>
      </c>
      <c r="H112" s="267">
        <v>0</v>
      </c>
      <c r="I112" s="268">
        <f t="shared" si="25"/>
        <v>0</v>
      </c>
      <c r="J112" s="267"/>
      <c r="K112" s="268">
        <f t="shared" si="26"/>
        <v>0</v>
      </c>
      <c r="O112" s="260">
        <v>2</v>
      </c>
      <c r="AA112" s="233">
        <v>12</v>
      </c>
      <c r="AB112" s="233">
        <v>0</v>
      </c>
      <c r="AC112" s="233">
        <v>96</v>
      </c>
      <c r="AZ112" s="233">
        <v>1</v>
      </c>
      <c r="BA112" s="233">
        <f t="shared" si="27"/>
        <v>0</v>
      </c>
      <c r="BB112" s="233">
        <f t="shared" si="28"/>
        <v>0</v>
      </c>
      <c r="BC112" s="233">
        <f t="shared" si="29"/>
        <v>0</v>
      </c>
      <c r="BD112" s="233">
        <f t="shared" si="30"/>
        <v>0</v>
      </c>
      <c r="BE112" s="233">
        <f t="shared" si="31"/>
        <v>0</v>
      </c>
      <c r="CA112" s="260">
        <v>12</v>
      </c>
      <c r="CB112" s="260">
        <v>0</v>
      </c>
    </row>
    <row r="113" spans="1:80" ht="12.75">
      <c r="A113" s="261">
        <v>98</v>
      </c>
      <c r="B113" s="262" t="s">
        <v>2238</v>
      </c>
      <c r="C113" s="263" t="s">
        <v>2239</v>
      </c>
      <c r="D113" s="264" t="s">
        <v>93</v>
      </c>
      <c r="E113" s="265">
        <v>1</v>
      </c>
      <c r="F113" s="265">
        <v>0</v>
      </c>
      <c r="G113" s="266">
        <f t="shared" si="24"/>
        <v>0</v>
      </c>
      <c r="H113" s="267">
        <v>0</v>
      </c>
      <c r="I113" s="268">
        <f t="shared" si="25"/>
        <v>0</v>
      </c>
      <c r="J113" s="267"/>
      <c r="K113" s="268">
        <f t="shared" si="26"/>
        <v>0</v>
      </c>
      <c r="O113" s="260">
        <v>2</v>
      </c>
      <c r="AA113" s="233">
        <v>12</v>
      </c>
      <c r="AB113" s="233">
        <v>0</v>
      </c>
      <c r="AC113" s="233">
        <v>97</v>
      </c>
      <c r="AZ113" s="233">
        <v>1</v>
      </c>
      <c r="BA113" s="233">
        <f t="shared" si="27"/>
        <v>0</v>
      </c>
      <c r="BB113" s="233">
        <f t="shared" si="28"/>
        <v>0</v>
      </c>
      <c r="BC113" s="233">
        <f t="shared" si="29"/>
        <v>0</v>
      </c>
      <c r="BD113" s="233">
        <f t="shared" si="30"/>
        <v>0</v>
      </c>
      <c r="BE113" s="233">
        <f t="shared" si="31"/>
        <v>0</v>
      </c>
      <c r="CA113" s="260">
        <v>12</v>
      </c>
      <c r="CB113" s="260">
        <v>0</v>
      </c>
    </row>
    <row r="114" spans="1:80" ht="12.75">
      <c r="A114" s="261">
        <v>99</v>
      </c>
      <c r="B114" s="262" t="s">
        <v>2240</v>
      </c>
      <c r="C114" s="263" t="s">
        <v>2241</v>
      </c>
      <c r="D114" s="264" t="s">
        <v>93</v>
      </c>
      <c r="E114" s="265">
        <v>1</v>
      </c>
      <c r="F114" s="265">
        <v>0</v>
      </c>
      <c r="G114" s="266">
        <f t="shared" si="24"/>
        <v>0</v>
      </c>
      <c r="H114" s="267">
        <v>0</v>
      </c>
      <c r="I114" s="268">
        <f t="shared" si="25"/>
        <v>0</v>
      </c>
      <c r="J114" s="267"/>
      <c r="K114" s="268">
        <f t="shared" si="26"/>
        <v>0</v>
      </c>
      <c r="O114" s="260">
        <v>2</v>
      </c>
      <c r="AA114" s="233">
        <v>12</v>
      </c>
      <c r="AB114" s="233">
        <v>0</v>
      </c>
      <c r="AC114" s="233">
        <v>98</v>
      </c>
      <c r="AZ114" s="233">
        <v>1</v>
      </c>
      <c r="BA114" s="233">
        <f t="shared" si="27"/>
        <v>0</v>
      </c>
      <c r="BB114" s="233">
        <f t="shared" si="28"/>
        <v>0</v>
      </c>
      <c r="BC114" s="233">
        <f t="shared" si="29"/>
        <v>0</v>
      </c>
      <c r="BD114" s="233">
        <f t="shared" si="30"/>
        <v>0</v>
      </c>
      <c r="BE114" s="233">
        <f t="shared" si="31"/>
        <v>0</v>
      </c>
      <c r="CA114" s="260">
        <v>12</v>
      </c>
      <c r="CB114" s="260">
        <v>0</v>
      </c>
    </row>
    <row r="115" spans="1:80" ht="22.5">
      <c r="A115" s="261">
        <v>100</v>
      </c>
      <c r="B115" s="262" t="s">
        <v>2242</v>
      </c>
      <c r="C115" s="263" t="s">
        <v>2243</v>
      </c>
      <c r="D115" s="264" t="s">
        <v>93</v>
      </c>
      <c r="E115" s="265">
        <v>1</v>
      </c>
      <c r="F115" s="265">
        <v>0</v>
      </c>
      <c r="G115" s="266">
        <f t="shared" si="24"/>
        <v>0</v>
      </c>
      <c r="H115" s="267">
        <v>0</v>
      </c>
      <c r="I115" s="268">
        <f t="shared" si="25"/>
        <v>0</v>
      </c>
      <c r="J115" s="267"/>
      <c r="K115" s="268">
        <f t="shared" si="26"/>
        <v>0</v>
      </c>
      <c r="O115" s="260">
        <v>2</v>
      </c>
      <c r="AA115" s="233">
        <v>12</v>
      </c>
      <c r="AB115" s="233">
        <v>0</v>
      </c>
      <c r="AC115" s="233">
        <v>99</v>
      </c>
      <c r="AZ115" s="233">
        <v>1</v>
      </c>
      <c r="BA115" s="233">
        <f t="shared" si="27"/>
        <v>0</v>
      </c>
      <c r="BB115" s="233">
        <f t="shared" si="28"/>
        <v>0</v>
      </c>
      <c r="BC115" s="233">
        <f t="shared" si="29"/>
        <v>0</v>
      </c>
      <c r="BD115" s="233">
        <f t="shared" si="30"/>
        <v>0</v>
      </c>
      <c r="BE115" s="233">
        <f t="shared" si="31"/>
        <v>0</v>
      </c>
      <c r="CA115" s="260">
        <v>12</v>
      </c>
      <c r="CB115" s="260">
        <v>0</v>
      </c>
    </row>
    <row r="116" spans="1:80" ht="22.5">
      <c r="A116" s="261">
        <v>101</v>
      </c>
      <c r="B116" s="262" t="s">
        <v>2244</v>
      </c>
      <c r="C116" s="263" t="s">
        <v>2245</v>
      </c>
      <c r="D116" s="264" t="s">
        <v>93</v>
      </c>
      <c r="E116" s="265">
        <v>1</v>
      </c>
      <c r="F116" s="265">
        <v>0</v>
      </c>
      <c r="G116" s="266">
        <f t="shared" si="24"/>
        <v>0</v>
      </c>
      <c r="H116" s="267">
        <v>0</v>
      </c>
      <c r="I116" s="268">
        <f t="shared" si="25"/>
        <v>0</v>
      </c>
      <c r="J116" s="267"/>
      <c r="K116" s="268">
        <f t="shared" si="26"/>
        <v>0</v>
      </c>
      <c r="O116" s="260">
        <v>2</v>
      </c>
      <c r="AA116" s="233">
        <v>12</v>
      </c>
      <c r="AB116" s="233">
        <v>0</v>
      </c>
      <c r="AC116" s="233">
        <v>100</v>
      </c>
      <c r="AZ116" s="233">
        <v>1</v>
      </c>
      <c r="BA116" s="233">
        <f t="shared" si="27"/>
        <v>0</v>
      </c>
      <c r="BB116" s="233">
        <f t="shared" si="28"/>
        <v>0</v>
      </c>
      <c r="BC116" s="233">
        <f t="shared" si="29"/>
        <v>0</v>
      </c>
      <c r="BD116" s="233">
        <f t="shared" si="30"/>
        <v>0</v>
      </c>
      <c r="BE116" s="233">
        <f t="shared" si="31"/>
        <v>0</v>
      </c>
      <c r="CA116" s="260">
        <v>12</v>
      </c>
      <c r="CB116" s="260">
        <v>0</v>
      </c>
    </row>
    <row r="117" spans="1:80" ht="22.5">
      <c r="A117" s="261">
        <v>102</v>
      </c>
      <c r="B117" s="262" t="s">
        <v>2246</v>
      </c>
      <c r="C117" s="263" t="s">
        <v>2247</v>
      </c>
      <c r="D117" s="264" t="s">
        <v>93</v>
      </c>
      <c r="E117" s="265">
        <v>1</v>
      </c>
      <c r="F117" s="265">
        <v>0</v>
      </c>
      <c r="G117" s="266">
        <f t="shared" si="24"/>
        <v>0</v>
      </c>
      <c r="H117" s="267">
        <v>0</v>
      </c>
      <c r="I117" s="268">
        <f t="shared" si="25"/>
        <v>0</v>
      </c>
      <c r="J117" s="267"/>
      <c r="K117" s="268">
        <f t="shared" si="26"/>
        <v>0</v>
      </c>
      <c r="O117" s="260">
        <v>2</v>
      </c>
      <c r="AA117" s="233">
        <v>12</v>
      </c>
      <c r="AB117" s="233">
        <v>0</v>
      </c>
      <c r="AC117" s="233">
        <v>101</v>
      </c>
      <c r="AZ117" s="233">
        <v>1</v>
      </c>
      <c r="BA117" s="233">
        <f t="shared" si="27"/>
        <v>0</v>
      </c>
      <c r="BB117" s="233">
        <f t="shared" si="28"/>
        <v>0</v>
      </c>
      <c r="BC117" s="233">
        <f t="shared" si="29"/>
        <v>0</v>
      </c>
      <c r="BD117" s="233">
        <f t="shared" si="30"/>
        <v>0</v>
      </c>
      <c r="BE117" s="233">
        <f t="shared" si="31"/>
        <v>0</v>
      </c>
      <c r="CA117" s="260">
        <v>12</v>
      </c>
      <c r="CB117" s="260">
        <v>0</v>
      </c>
    </row>
    <row r="118" spans="1:80" ht="22.5">
      <c r="A118" s="261">
        <v>103</v>
      </c>
      <c r="B118" s="262" t="s">
        <v>2248</v>
      </c>
      <c r="C118" s="263" t="s">
        <v>2249</v>
      </c>
      <c r="D118" s="264" t="s">
        <v>93</v>
      </c>
      <c r="E118" s="265">
        <v>2</v>
      </c>
      <c r="F118" s="265">
        <v>0</v>
      </c>
      <c r="G118" s="266">
        <f t="shared" si="24"/>
        <v>0</v>
      </c>
      <c r="H118" s="267">
        <v>0</v>
      </c>
      <c r="I118" s="268">
        <f t="shared" si="25"/>
        <v>0</v>
      </c>
      <c r="J118" s="267"/>
      <c r="K118" s="268">
        <f t="shared" si="26"/>
        <v>0</v>
      </c>
      <c r="O118" s="260">
        <v>2</v>
      </c>
      <c r="AA118" s="233">
        <v>12</v>
      </c>
      <c r="AB118" s="233">
        <v>0</v>
      </c>
      <c r="AC118" s="233">
        <v>102</v>
      </c>
      <c r="AZ118" s="233">
        <v>1</v>
      </c>
      <c r="BA118" s="233">
        <f t="shared" si="27"/>
        <v>0</v>
      </c>
      <c r="BB118" s="233">
        <f t="shared" si="28"/>
        <v>0</v>
      </c>
      <c r="BC118" s="233">
        <f t="shared" si="29"/>
        <v>0</v>
      </c>
      <c r="BD118" s="233">
        <f t="shared" si="30"/>
        <v>0</v>
      </c>
      <c r="BE118" s="233">
        <f t="shared" si="31"/>
        <v>0</v>
      </c>
      <c r="CA118" s="260">
        <v>12</v>
      </c>
      <c r="CB118" s="260">
        <v>0</v>
      </c>
    </row>
    <row r="119" spans="1:80" ht="22.5">
      <c r="A119" s="261">
        <v>104</v>
      </c>
      <c r="B119" s="262" t="s">
        <v>2250</v>
      </c>
      <c r="C119" s="263" t="s">
        <v>2251</v>
      </c>
      <c r="D119" s="264" t="s">
        <v>93</v>
      </c>
      <c r="E119" s="265">
        <v>2</v>
      </c>
      <c r="F119" s="265">
        <v>0</v>
      </c>
      <c r="G119" s="266">
        <f t="shared" si="24"/>
        <v>0</v>
      </c>
      <c r="H119" s="267">
        <v>0</v>
      </c>
      <c r="I119" s="268">
        <f t="shared" si="25"/>
        <v>0</v>
      </c>
      <c r="J119" s="267"/>
      <c r="K119" s="268">
        <f t="shared" si="26"/>
        <v>0</v>
      </c>
      <c r="O119" s="260">
        <v>2</v>
      </c>
      <c r="AA119" s="233">
        <v>12</v>
      </c>
      <c r="AB119" s="233">
        <v>0</v>
      </c>
      <c r="AC119" s="233">
        <v>103</v>
      </c>
      <c r="AZ119" s="233">
        <v>1</v>
      </c>
      <c r="BA119" s="233">
        <f t="shared" si="27"/>
        <v>0</v>
      </c>
      <c r="BB119" s="233">
        <f t="shared" si="28"/>
        <v>0</v>
      </c>
      <c r="BC119" s="233">
        <f t="shared" si="29"/>
        <v>0</v>
      </c>
      <c r="BD119" s="233">
        <f t="shared" si="30"/>
        <v>0</v>
      </c>
      <c r="BE119" s="233">
        <f t="shared" si="31"/>
        <v>0</v>
      </c>
      <c r="CA119" s="260">
        <v>12</v>
      </c>
      <c r="CB119" s="260">
        <v>0</v>
      </c>
    </row>
    <row r="120" spans="1:80" ht="22.5">
      <c r="A120" s="261">
        <v>105</v>
      </c>
      <c r="B120" s="262" t="s">
        <v>2252</v>
      </c>
      <c r="C120" s="263" t="s">
        <v>2253</v>
      </c>
      <c r="D120" s="264" t="s">
        <v>93</v>
      </c>
      <c r="E120" s="265">
        <v>1</v>
      </c>
      <c r="F120" s="265">
        <v>0</v>
      </c>
      <c r="G120" s="266">
        <f t="shared" si="24"/>
        <v>0</v>
      </c>
      <c r="H120" s="267">
        <v>0</v>
      </c>
      <c r="I120" s="268">
        <f t="shared" si="25"/>
        <v>0</v>
      </c>
      <c r="J120" s="267"/>
      <c r="K120" s="268">
        <f t="shared" si="26"/>
        <v>0</v>
      </c>
      <c r="O120" s="260">
        <v>2</v>
      </c>
      <c r="AA120" s="233">
        <v>12</v>
      </c>
      <c r="AB120" s="233">
        <v>0</v>
      </c>
      <c r="AC120" s="233">
        <v>104</v>
      </c>
      <c r="AZ120" s="233">
        <v>1</v>
      </c>
      <c r="BA120" s="233">
        <f t="shared" si="27"/>
        <v>0</v>
      </c>
      <c r="BB120" s="233">
        <f t="shared" si="28"/>
        <v>0</v>
      </c>
      <c r="BC120" s="233">
        <f t="shared" si="29"/>
        <v>0</v>
      </c>
      <c r="BD120" s="233">
        <f t="shared" si="30"/>
        <v>0</v>
      </c>
      <c r="BE120" s="233">
        <f t="shared" si="31"/>
        <v>0</v>
      </c>
      <c r="CA120" s="260">
        <v>12</v>
      </c>
      <c r="CB120" s="260">
        <v>0</v>
      </c>
    </row>
    <row r="121" spans="1:80" ht="22.5">
      <c r="A121" s="261">
        <v>106</v>
      </c>
      <c r="B121" s="262" t="s">
        <v>2254</v>
      </c>
      <c r="C121" s="263" t="s">
        <v>2255</v>
      </c>
      <c r="D121" s="264" t="s">
        <v>93</v>
      </c>
      <c r="E121" s="265">
        <v>1</v>
      </c>
      <c r="F121" s="265">
        <v>0</v>
      </c>
      <c r="G121" s="266">
        <f t="shared" si="24"/>
        <v>0</v>
      </c>
      <c r="H121" s="267">
        <v>0</v>
      </c>
      <c r="I121" s="268">
        <f t="shared" si="25"/>
        <v>0</v>
      </c>
      <c r="J121" s="267"/>
      <c r="K121" s="268">
        <f t="shared" si="26"/>
        <v>0</v>
      </c>
      <c r="O121" s="260">
        <v>2</v>
      </c>
      <c r="AA121" s="233">
        <v>12</v>
      </c>
      <c r="AB121" s="233">
        <v>0</v>
      </c>
      <c r="AC121" s="233">
        <v>105</v>
      </c>
      <c r="AZ121" s="233">
        <v>1</v>
      </c>
      <c r="BA121" s="233">
        <f t="shared" si="27"/>
        <v>0</v>
      </c>
      <c r="BB121" s="233">
        <f t="shared" si="28"/>
        <v>0</v>
      </c>
      <c r="BC121" s="233">
        <f t="shared" si="29"/>
        <v>0</v>
      </c>
      <c r="BD121" s="233">
        <f t="shared" si="30"/>
        <v>0</v>
      </c>
      <c r="BE121" s="233">
        <f t="shared" si="31"/>
        <v>0</v>
      </c>
      <c r="CA121" s="260">
        <v>12</v>
      </c>
      <c r="CB121" s="260">
        <v>0</v>
      </c>
    </row>
    <row r="122" spans="1:80" ht="22.5">
      <c r="A122" s="261">
        <v>107</v>
      </c>
      <c r="B122" s="262" t="s">
        <v>2256</v>
      </c>
      <c r="C122" s="263" t="s">
        <v>2257</v>
      </c>
      <c r="D122" s="264" t="s">
        <v>93</v>
      </c>
      <c r="E122" s="265">
        <v>5</v>
      </c>
      <c r="F122" s="265">
        <v>0</v>
      </c>
      <c r="G122" s="266">
        <f t="shared" si="24"/>
        <v>0</v>
      </c>
      <c r="H122" s="267">
        <v>0</v>
      </c>
      <c r="I122" s="268">
        <f t="shared" si="25"/>
        <v>0</v>
      </c>
      <c r="J122" s="267"/>
      <c r="K122" s="268">
        <f t="shared" si="26"/>
        <v>0</v>
      </c>
      <c r="O122" s="260">
        <v>2</v>
      </c>
      <c r="AA122" s="233">
        <v>12</v>
      </c>
      <c r="AB122" s="233">
        <v>0</v>
      </c>
      <c r="AC122" s="233">
        <v>106</v>
      </c>
      <c r="AZ122" s="233">
        <v>1</v>
      </c>
      <c r="BA122" s="233">
        <f t="shared" si="27"/>
        <v>0</v>
      </c>
      <c r="BB122" s="233">
        <f t="shared" si="28"/>
        <v>0</v>
      </c>
      <c r="BC122" s="233">
        <f t="shared" si="29"/>
        <v>0</v>
      </c>
      <c r="BD122" s="233">
        <f t="shared" si="30"/>
        <v>0</v>
      </c>
      <c r="BE122" s="233">
        <f t="shared" si="31"/>
        <v>0</v>
      </c>
      <c r="CA122" s="260">
        <v>12</v>
      </c>
      <c r="CB122" s="260">
        <v>0</v>
      </c>
    </row>
    <row r="123" spans="1:80" ht="12.75">
      <c r="A123" s="261">
        <v>108</v>
      </c>
      <c r="B123" s="262" t="s">
        <v>2258</v>
      </c>
      <c r="C123" s="263" t="s">
        <v>2259</v>
      </c>
      <c r="D123" s="264" t="s">
        <v>93</v>
      </c>
      <c r="E123" s="265">
        <v>73</v>
      </c>
      <c r="F123" s="265">
        <v>0</v>
      </c>
      <c r="G123" s="266">
        <f t="shared" si="24"/>
        <v>0</v>
      </c>
      <c r="H123" s="267">
        <v>0</v>
      </c>
      <c r="I123" s="268">
        <f t="shared" si="25"/>
        <v>0</v>
      </c>
      <c r="J123" s="267"/>
      <c r="K123" s="268">
        <f t="shared" si="26"/>
        <v>0</v>
      </c>
      <c r="O123" s="260">
        <v>2</v>
      </c>
      <c r="AA123" s="233">
        <v>12</v>
      </c>
      <c r="AB123" s="233">
        <v>0</v>
      </c>
      <c r="AC123" s="233">
        <v>107</v>
      </c>
      <c r="AZ123" s="233">
        <v>1</v>
      </c>
      <c r="BA123" s="233">
        <f t="shared" si="27"/>
        <v>0</v>
      </c>
      <c r="BB123" s="233">
        <f t="shared" si="28"/>
        <v>0</v>
      </c>
      <c r="BC123" s="233">
        <f t="shared" si="29"/>
        <v>0</v>
      </c>
      <c r="BD123" s="233">
        <f t="shared" si="30"/>
        <v>0</v>
      </c>
      <c r="BE123" s="233">
        <f t="shared" si="31"/>
        <v>0</v>
      </c>
      <c r="CA123" s="260">
        <v>12</v>
      </c>
      <c r="CB123" s="260">
        <v>0</v>
      </c>
    </row>
    <row r="124" spans="1:80" ht="12.75">
      <c r="A124" s="261">
        <v>109</v>
      </c>
      <c r="B124" s="262" t="s">
        <v>2260</v>
      </c>
      <c r="C124" s="263" t="s">
        <v>2261</v>
      </c>
      <c r="D124" s="264" t="s">
        <v>93</v>
      </c>
      <c r="E124" s="265">
        <v>9</v>
      </c>
      <c r="F124" s="265">
        <v>0</v>
      </c>
      <c r="G124" s="266">
        <f t="shared" si="24"/>
        <v>0</v>
      </c>
      <c r="H124" s="267">
        <v>0</v>
      </c>
      <c r="I124" s="268">
        <f t="shared" si="25"/>
        <v>0</v>
      </c>
      <c r="J124" s="267"/>
      <c r="K124" s="268">
        <f t="shared" si="26"/>
        <v>0</v>
      </c>
      <c r="O124" s="260">
        <v>2</v>
      </c>
      <c r="AA124" s="233">
        <v>12</v>
      </c>
      <c r="AB124" s="233">
        <v>0</v>
      </c>
      <c r="AC124" s="233">
        <v>108</v>
      </c>
      <c r="AZ124" s="233">
        <v>1</v>
      </c>
      <c r="BA124" s="233">
        <f t="shared" si="27"/>
        <v>0</v>
      </c>
      <c r="BB124" s="233">
        <f t="shared" si="28"/>
        <v>0</v>
      </c>
      <c r="BC124" s="233">
        <f t="shared" si="29"/>
        <v>0</v>
      </c>
      <c r="BD124" s="233">
        <f t="shared" si="30"/>
        <v>0</v>
      </c>
      <c r="BE124" s="233">
        <f t="shared" si="31"/>
        <v>0</v>
      </c>
      <c r="CA124" s="260">
        <v>12</v>
      </c>
      <c r="CB124" s="260">
        <v>0</v>
      </c>
    </row>
    <row r="125" spans="1:80" ht="12.75">
      <c r="A125" s="261">
        <v>110</v>
      </c>
      <c r="B125" s="262" t="s">
        <v>2262</v>
      </c>
      <c r="C125" s="263" t="s">
        <v>2263</v>
      </c>
      <c r="D125" s="264" t="s">
        <v>93</v>
      </c>
      <c r="E125" s="265">
        <v>17</v>
      </c>
      <c r="F125" s="265">
        <v>0</v>
      </c>
      <c r="G125" s="266">
        <f t="shared" si="24"/>
        <v>0</v>
      </c>
      <c r="H125" s="267">
        <v>0</v>
      </c>
      <c r="I125" s="268">
        <f t="shared" si="25"/>
        <v>0</v>
      </c>
      <c r="J125" s="267"/>
      <c r="K125" s="268">
        <f t="shared" si="26"/>
        <v>0</v>
      </c>
      <c r="O125" s="260">
        <v>2</v>
      </c>
      <c r="AA125" s="233">
        <v>12</v>
      </c>
      <c r="AB125" s="233">
        <v>0</v>
      </c>
      <c r="AC125" s="233">
        <v>109</v>
      </c>
      <c r="AZ125" s="233">
        <v>1</v>
      </c>
      <c r="BA125" s="233">
        <f t="shared" si="27"/>
        <v>0</v>
      </c>
      <c r="BB125" s="233">
        <f t="shared" si="28"/>
        <v>0</v>
      </c>
      <c r="BC125" s="233">
        <f t="shared" si="29"/>
        <v>0</v>
      </c>
      <c r="BD125" s="233">
        <f t="shared" si="30"/>
        <v>0</v>
      </c>
      <c r="BE125" s="233">
        <f t="shared" si="31"/>
        <v>0</v>
      </c>
      <c r="CA125" s="260">
        <v>12</v>
      </c>
      <c r="CB125" s="260">
        <v>0</v>
      </c>
    </row>
    <row r="126" spans="1:80" ht="12.75">
      <c r="A126" s="261">
        <v>111</v>
      </c>
      <c r="B126" s="262" t="s">
        <v>2264</v>
      </c>
      <c r="C126" s="263" t="s">
        <v>2265</v>
      </c>
      <c r="D126" s="264" t="s">
        <v>93</v>
      </c>
      <c r="E126" s="265">
        <v>5</v>
      </c>
      <c r="F126" s="265">
        <v>0</v>
      </c>
      <c r="G126" s="266">
        <f t="shared" si="24"/>
        <v>0</v>
      </c>
      <c r="H126" s="267">
        <v>0</v>
      </c>
      <c r="I126" s="268">
        <f t="shared" si="25"/>
        <v>0</v>
      </c>
      <c r="J126" s="267"/>
      <c r="K126" s="268">
        <f t="shared" si="26"/>
        <v>0</v>
      </c>
      <c r="O126" s="260">
        <v>2</v>
      </c>
      <c r="AA126" s="233">
        <v>12</v>
      </c>
      <c r="AB126" s="233">
        <v>0</v>
      </c>
      <c r="AC126" s="233">
        <v>110</v>
      </c>
      <c r="AZ126" s="233">
        <v>1</v>
      </c>
      <c r="BA126" s="233">
        <f t="shared" si="27"/>
        <v>0</v>
      </c>
      <c r="BB126" s="233">
        <f t="shared" si="28"/>
        <v>0</v>
      </c>
      <c r="BC126" s="233">
        <f t="shared" si="29"/>
        <v>0</v>
      </c>
      <c r="BD126" s="233">
        <f t="shared" si="30"/>
        <v>0</v>
      </c>
      <c r="BE126" s="233">
        <f t="shared" si="31"/>
        <v>0</v>
      </c>
      <c r="CA126" s="260">
        <v>12</v>
      </c>
      <c r="CB126" s="260">
        <v>0</v>
      </c>
    </row>
    <row r="127" spans="1:80" ht="12.75">
      <c r="A127" s="261">
        <v>112</v>
      </c>
      <c r="B127" s="262" t="s">
        <v>2266</v>
      </c>
      <c r="C127" s="263" t="s">
        <v>2267</v>
      </c>
      <c r="D127" s="264" t="s">
        <v>93</v>
      </c>
      <c r="E127" s="265">
        <v>8</v>
      </c>
      <c r="F127" s="265">
        <v>0</v>
      </c>
      <c r="G127" s="266">
        <f t="shared" si="24"/>
        <v>0</v>
      </c>
      <c r="H127" s="267">
        <v>0</v>
      </c>
      <c r="I127" s="268">
        <f t="shared" si="25"/>
        <v>0</v>
      </c>
      <c r="J127" s="267"/>
      <c r="K127" s="268">
        <f t="shared" si="26"/>
        <v>0</v>
      </c>
      <c r="O127" s="260">
        <v>2</v>
      </c>
      <c r="AA127" s="233">
        <v>12</v>
      </c>
      <c r="AB127" s="233">
        <v>0</v>
      </c>
      <c r="AC127" s="233">
        <v>117</v>
      </c>
      <c r="AZ127" s="233">
        <v>1</v>
      </c>
      <c r="BA127" s="233">
        <f t="shared" si="27"/>
        <v>0</v>
      </c>
      <c r="BB127" s="233">
        <f t="shared" si="28"/>
        <v>0</v>
      </c>
      <c r="BC127" s="233">
        <f t="shared" si="29"/>
        <v>0</v>
      </c>
      <c r="BD127" s="233">
        <f t="shared" si="30"/>
        <v>0</v>
      </c>
      <c r="BE127" s="233">
        <f t="shared" si="31"/>
        <v>0</v>
      </c>
      <c r="CA127" s="260">
        <v>12</v>
      </c>
      <c r="CB127" s="260">
        <v>0</v>
      </c>
    </row>
    <row r="128" spans="1:57" ht="12.75">
      <c r="A128" s="278"/>
      <c r="B128" s="279" t="s">
        <v>94</v>
      </c>
      <c r="C128" s="280" t="s">
        <v>2145</v>
      </c>
      <c r="D128" s="281"/>
      <c r="E128" s="282"/>
      <c r="F128" s="283"/>
      <c r="G128" s="284">
        <f>SUM(G63:G127)</f>
        <v>0</v>
      </c>
      <c r="H128" s="285"/>
      <c r="I128" s="286">
        <f>SUM(I63:I127)</f>
        <v>0</v>
      </c>
      <c r="J128" s="285"/>
      <c r="K128" s="286">
        <f>SUM(K63:K127)</f>
        <v>0</v>
      </c>
      <c r="O128" s="260">
        <v>4</v>
      </c>
      <c r="BA128" s="287">
        <f>SUM(BA63:BA127)</f>
        <v>0</v>
      </c>
      <c r="BB128" s="287">
        <f>SUM(BB63:BB127)</f>
        <v>0</v>
      </c>
      <c r="BC128" s="287">
        <f>SUM(BC63:BC127)</f>
        <v>0</v>
      </c>
      <c r="BD128" s="287">
        <f>SUM(BD63:BD127)</f>
        <v>0</v>
      </c>
      <c r="BE128" s="287">
        <f>SUM(BE63:BE127)</f>
        <v>0</v>
      </c>
    </row>
    <row r="129" spans="1:15" ht="12.75">
      <c r="A129" s="250" t="s">
        <v>90</v>
      </c>
      <c r="B129" s="251" t="s">
        <v>2268</v>
      </c>
      <c r="C129" s="252" t="s">
        <v>1658</v>
      </c>
      <c r="D129" s="253"/>
      <c r="E129" s="254"/>
      <c r="F129" s="254"/>
      <c r="G129" s="255"/>
      <c r="H129" s="256"/>
      <c r="I129" s="257"/>
      <c r="J129" s="258"/>
      <c r="K129" s="259"/>
      <c r="O129" s="260">
        <v>1</v>
      </c>
    </row>
    <row r="130" spans="1:80" ht="12.75">
      <c r="A130" s="261">
        <v>113</v>
      </c>
      <c r="B130" s="262" t="s">
        <v>91</v>
      </c>
      <c r="C130" s="263" t="s">
        <v>2270</v>
      </c>
      <c r="D130" s="264" t="s">
        <v>5</v>
      </c>
      <c r="E130" s="265">
        <v>5</v>
      </c>
      <c r="F130" s="265">
        <v>0</v>
      </c>
      <c r="G130" s="266">
        <f>E130*F130</f>
        <v>0</v>
      </c>
      <c r="H130" s="267">
        <v>0</v>
      </c>
      <c r="I130" s="268">
        <f>E130*H130</f>
        <v>0</v>
      </c>
      <c r="J130" s="267"/>
      <c r="K130" s="268">
        <f>E130*J130</f>
        <v>0</v>
      </c>
      <c r="O130" s="260">
        <v>2</v>
      </c>
      <c r="AA130" s="233">
        <v>12</v>
      </c>
      <c r="AB130" s="233">
        <v>0</v>
      </c>
      <c r="AC130" s="233">
        <v>111</v>
      </c>
      <c r="AZ130" s="233">
        <v>2</v>
      </c>
      <c r="BA130" s="233">
        <f>IF(AZ130=1,G130,0)</f>
        <v>0</v>
      </c>
      <c r="BB130" s="233">
        <f>IF(AZ130=2,G130,0)</f>
        <v>0</v>
      </c>
      <c r="BC130" s="233">
        <f>IF(AZ130=3,G130,0)</f>
        <v>0</v>
      </c>
      <c r="BD130" s="233">
        <f>IF(AZ130=4,G130,0)</f>
        <v>0</v>
      </c>
      <c r="BE130" s="233">
        <f>IF(AZ130=5,G130,0)</f>
        <v>0</v>
      </c>
      <c r="CA130" s="260">
        <v>12</v>
      </c>
      <c r="CB130" s="260">
        <v>0</v>
      </c>
    </row>
    <row r="131" spans="1:80" ht="12.75">
      <c r="A131" s="261">
        <v>114</v>
      </c>
      <c r="B131" s="262" t="s">
        <v>147</v>
      </c>
      <c r="C131" s="263" t="s">
        <v>2271</v>
      </c>
      <c r="D131" s="264" t="s">
        <v>5</v>
      </c>
      <c r="E131" s="265">
        <v>3</v>
      </c>
      <c r="F131" s="265">
        <v>0</v>
      </c>
      <c r="G131" s="266">
        <f>E131*F131</f>
        <v>0</v>
      </c>
      <c r="H131" s="267">
        <v>0</v>
      </c>
      <c r="I131" s="268">
        <f>E131*H131</f>
        <v>0</v>
      </c>
      <c r="J131" s="267"/>
      <c r="K131" s="268">
        <f>E131*J131</f>
        <v>0</v>
      </c>
      <c r="O131" s="260">
        <v>2</v>
      </c>
      <c r="AA131" s="233">
        <v>12</v>
      </c>
      <c r="AB131" s="233">
        <v>0</v>
      </c>
      <c r="AC131" s="233">
        <v>112</v>
      </c>
      <c r="AZ131" s="233">
        <v>2</v>
      </c>
      <c r="BA131" s="233">
        <f>IF(AZ131=1,G131,0)</f>
        <v>0</v>
      </c>
      <c r="BB131" s="233">
        <f>IF(AZ131=2,G131,0)</f>
        <v>0</v>
      </c>
      <c r="BC131" s="233">
        <f>IF(AZ131=3,G131,0)</f>
        <v>0</v>
      </c>
      <c r="BD131" s="233">
        <f>IF(AZ131=4,G131,0)</f>
        <v>0</v>
      </c>
      <c r="BE131" s="233">
        <f>IF(AZ131=5,G131,0)</f>
        <v>0</v>
      </c>
      <c r="CA131" s="260">
        <v>12</v>
      </c>
      <c r="CB131" s="260">
        <v>0</v>
      </c>
    </row>
    <row r="132" spans="1:80" ht="12.75">
      <c r="A132" s="261">
        <v>115</v>
      </c>
      <c r="B132" s="262" t="s">
        <v>184</v>
      </c>
      <c r="C132" s="263" t="s">
        <v>2272</v>
      </c>
      <c r="D132" s="264" t="s">
        <v>5</v>
      </c>
      <c r="E132" s="265">
        <v>6</v>
      </c>
      <c r="F132" s="265">
        <v>0</v>
      </c>
      <c r="G132" s="266">
        <f>E132*F132</f>
        <v>0</v>
      </c>
      <c r="H132" s="267">
        <v>0</v>
      </c>
      <c r="I132" s="268">
        <f>E132*H132</f>
        <v>0</v>
      </c>
      <c r="J132" s="267"/>
      <c r="K132" s="268">
        <f>E132*J132</f>
        <v>0</v>
      </c>
      <c r="O132" s="260">
        <v>2</v>
      </c>
      <c r="AA132" s="233">
        <v>12</v>
      </c>
      <c r="AB132" s="233">
        <v>0</v>
      </c>
      <c r="AC132" s="233">
        <v>113</v>
      </c>
      <c r="AZ132" s="233">
        <v>2</v>
      </c>
      <c r="BA132" s="233">
        <f>IF(AZ132=1,G132,0)</f>
        <v>0</v>
      </c>
      <c r="BB132" s="233">
        <f>IF(AZ132=2,G132,0)</f>
        <v>0</v>
      </c>
      <c r="BC132" s="233">
        <f>IF(AZ132=3,G132,0)</f>
        <v>0</v>
      </c>
      <c r="BD132" s="233">
        <f>IF(AZ132=4,G132,0)</f>
        <v>0</v>
      </c>
      <c r="BE132" s="233">
        <f>IF(AZ132=5,G132,0)</f>
        <v>0</v>
      </c>
      <c r="CA132" s="260">
        <v>12</v>
      </c>
      <c r="CB132" s="260">
        <v>0</v>
      </c>
    </row>
    <row r="133" spans="1:80" ht="12.75">
      <c r="A133" s="261">
        <v>116</v>
      </c>
      <c r="B133" s="262" t="s">
        <v>430</v>
      </c>
      <c r="C133" s="263" t="s">
        <v>2273</v>
      </c>
      <c r="D133" s="264" t="s">
        <v>5</v>
      </c>
      <c r="E133" s="265">
        <v>6</v>
      </c>
      <c r="F133" s="265">
        <v>0</v>
      </c>
      <c r="G133" s="266">
        <f>E133*F133</f>
        <v>0</v>
      </c>
      <c r="H133" s="267">
        <v>0</v>
      </c>
      <c r="I133" s="268">
        <f>E133*H133</f>
        <v>0</v>
      </c>
      <c r="J133" s="267"/>
      <c r="K133" s="268">
        <f>E133*J133</f>
        <v>0</v>
      </c>
      <c r="O133" s="260">
        <v>2</v>
      </c>
      <c r="AA133" s="233">
        <v>12</v>
      </c>
      <c r="AB133" s="233">
        <v>0</v>
      </c>
      <c r="AC133" s="233">
        <v>115</v>
      </c>
      <c r="AZ133" s="233">
        <v>2</v>
      </c>
      <c r="BA133" s="233">
        <f>IF(AZ133=1,G133,0)</f>
        <v>0</v>
      </c>
      <c r="BB133" s="233">
        <f>IF(AZ133=2,G133,0)</f>
        <v>0</v>
      </c>
      <c r="BC133" s="233">
        <f>IF(AZ133=3,G133,0)</f>
        <v>0</v>
      </c>
      <c r="BD133" s="233">
        <f>IF(AZ133=4,G133,0)</f>
        <v>0</v>
      </c>
      <c r="BE133" s="233">
        <f>IF(AZ133=5,G133,0)</f>
        <v>0</v>
      </c>
      <c r="CA133" s="260">
        <v>12</v>
      </c>
      <c r="CB133" s="260">
        <v>0</v>
      </c>
    </row>
    <row r="134" spans="1:80" ht="12.75">
      <c r="A134" s="261">
        <v>117</v>
      </c>
      <c r="B134" s="262" t="s">
        <v>1940</v>
      </c>
      <c r="C134" s="263" t="s">
        <v>2274</v>
      </c>
      <c r="D134" s="264" t="s">
        <v>1132</v>
      </c>
      <c r="E134" s="265">
        <v>1</v>
      </c>
      <c r="F134" s="265">
        <v>0</v>
      </c>
      <c r="G134" s="266">
        <f>E134*F134</f>
        <v>0</v>
      </c>
      <c r="H134" s="267">
        <v>0</v>
      </c>
      <c r="I134" s="268">
        <f>E134*H134</f>
        <v>0</v>
      </c>
      <c r="J134" s="267"/>
      <c r="K134" s="268">
        <f>E134*J134</f>
        <v>0</v>
      </c>
      <c r="O134" s="260">
        <v>2</v>
      </c>
      <c r="AA134" s="233">
        <v>12</v>
      </c>
      <c r="AB134" s="233">
        <v>0</v>
      </c>
      <c r="AC134" s="233">
        <v>114</v>
      </c>
      <c r="AZ134" s="233">
        <v>2</v>
      </c>
      <c r="BA134" s="233">
        <f>IF(AZ134=1,G134,0)</f>
        <v>0</v>
      </c>
      <c r="BB134" s="233">
        <f>IF(AZ134=2,G134,0)</f>
        <v>0</v>
      </c>
      <c r="BC134" s="233">
        <f>IF(AZ134=3,G134,0)</f>
        <v>0</v>
      </c>
      <c r="BD134" s="233">
        <f>IF(AZ134=4,G134,0)</f>
        <v>0</v>
      </c>
      <c r="BE134" s="233">
        <f>IF(AZ134=5,G134,0)</f>
        <v>0</v>
      </c>
      <c r="CA134" s="260">
        <v>12</v>
      </c>
      <c r="CB134" s="260">
        <v>0</v>
      </c>
    </row>
    <row r="135" spans="1:57" ht="12.75">
      <c r="A135" s="278"/>
      <c r="B135" s="279" t="s">
        <v>94</v>
      </c>
      <c r="C135" s="280" t="s">
        <v>2269</v>
      </c>
      <c r="D135" s="281"/>
      <c r="E135" s="282"/>
      <c r="F135" s="283"/>
      <c r="G135" s="284">
        <f>SUM(G129:G134)</f>
        <v>0</v>
      </c>
      <c r="H135" s="285"/>
      <c r="I135" s="286">
        <f>SUM(I129:I134)</f>
        <v>0</v>
      </c>
      <c r="J135" s="285"/>
      <c r="K135" s="286">
        <f>SUM(K129:K134)</f>
        <v>0</v>
      </c>
      <c r="O135" s="260">
        <v>4</v>
      </c>
      <c r="BA135" s="287">
        <f>SUM(BA129:BA134)</f>
        <v>0</v>
      </c>
      <c r="BB135" s="287">
        <f>SUM(BB129:BB134)</f>
        <v>0</v>
      </c>
      <c r="BC135" s="287">
        <f>SUM(BC129:BC134)</f>
        <v>0</v>
      </c>
      <c r="BD135" s="287">
        <f>SUM(BD129:BD134)</f>
        <v>0</v>
      </c>
      <c r="BE135" s="287">
        <f>SUM(BE129:BE134)</f>
        <v>0</v>
      </c>
    </row>
    <row r="136" ht="12.75">
      <c r="E136" s="233"/>
    </row>
    <row r="137" ht="12.75">
      <c r="E137" s="233"/>
    </row>
    <row r="138" ht="12.75">
      <c r="E138" s="233"/>
    </row>
    <row r="139" ht="12.75">
      <c r="E139" s="233"/>
    </row>
    <row r="140" ht="12.75">
      <c r="E140" s="233"/>
    </row>
    <row r="141" ht="12.75">
      <c r="E141" s="233"/>
    </row>
    <row r="142" ht="12.75">
      <c r="E142" s="233"/>
    </row>
    <row r="143" ht="12.75">
      <c r="E143" s="233"/>
    </row>
    <row r="144" ht="12.75">
      <c r="E144" s="233"/>
    </row>
    <row r="145" ht="12.75">
      <c r="E145" s="233"/>
    </row>
    <row r="146" ht="12.75">
      <c r="E146" s="233"/>
    </row>
    <row r="147" ht="12.75">
      <c r="E147" s="233"/>
    </row>
    <row r="148" ht="12.75">
      <c r="E148" s="233"/>
    </row>
    <row r="149" ht="12.75">
      <c r="E149" s="233"/>
    </row>
    <row r="150" ht="12.75">
      <c r="E150" s="233"/>
    </row>
    <row r="151" ht="12.75">
      <c r="E151" s="233"/>
    </row>
    <row r="152" ht="12.75">
      <c r="E152" s="233"/>
    </row>
    <row r="153" ht="12.75">
      <c r="E153" s="233"/>
    </row>
    <row r="154" ht="12.75">
      <c r="E154" s="233"/>
    </row>
    <row r="155" ht="12.75">
      <c r="E155" s="233"/>
    </row>
    <row r="156" ht="12.75">
      <c r="E156" s="233"/>
    </row>
    <row r="157" ht="12.75">
      <c r="E157" s="233"/>
    </row>
    <row r="158" ht="12.75">
      <c r="E158" s="233"/>
    </row>
    <row r="159" spans="1:7" ht="12.75">
      <c r="A159" s="277"/>
      <c r="B159" s="277"/>
      <c r="C159" s="277"/>
      <c r="D159" s="277"/>
      <c r="E159" s="277"/>
      <c r="F159" s="277"/>
      <c r="G159" s="277"/>
    </row>
    <row r="160" spans="1:7" ht="12.75">
      <c r="A160" s="277"/>
      <c r="B160" s="277"/>
      <c r="C160" s="277"/>
      <c r="D160" s="277"/>
      <c r="E160" s="277"/>
      <c r="F160" s="277"/>
      <c r="G160" s="277"/>
    </row>
    <row r="161" spans="1:7" ht="12.75">
      <c r="A161" s="277"/>
      <c r="B161" s="277"/>
      <c r="C161" s="277"/>
      <c r="D161" s="277"/>
      <c r="E161" s="277"/>
      <c r="F161" s="277"/>
      <c r="G161" s="277"/>
    </row>
    <row r="162" spans="1:7" ht="12.75">
      <c r="A162" s="277"/>
      <c r="B162" s="277"/>
      <c r="C162" s="277"/>
      <c r="D162" s="277"/>
      <c r="E162" s="277"/>
      <c r="F162" s="277"/>
      <c r="G162" s="277"/>
    </row>
    <row r="163" ht="12.75">
      <c r="E163" s="233"/>
    </row>
    <row r="164" ht="12.75">
      <c r="E164" s="233"/>
    </row>
    <row r="165" ht="12.75">
      <c r="E165" s="233"/>
    </row>
    <row r="166" ht="12.75">
      <c r="E166" s="233"/>
    </row>
    <row r="167" ht="12.75">
      <c r="E167" s="233"/>
    </row>
    <row r="168" ht="12.75">
      <c r="E168" s="233"/>
    </row>
    <row r="169" ht="12.75">
      <c r="E169" s="233"/>
    </row>
    <row r="170" ht="12.75">
      <c r="E170" s="233"/>
    </row>
    <row r="171" ht="12.75">
      <c r="E171" s="233"/>
    </row>
    <row r="172" ht="12.75">
      <c r="E172" s="233"/>
    </row>
    <row r="173" ht="12.75">
      <c r="E173" s="233"/>
    </row>
    <row r="174" ht="12.75">
      <c r="E174" s="233"/>
    </row>
    <row r="175" ht="12.75">
      <c r="E175" s="233"/>
    </row>
    <row r="176" ht="12.75">
      <c r="E176" s="233"/>
    </row>
    <row r="177" ht="12.75">
      <c r="E177" s="233"/>
    </row>
    <row r="178" ht="12.75">
      <c r="E178" s="233"/>
    </row>
    <row r="179" ht="12.75">
      <c r="E179" s="233"/>
    </row>
    <row r="180" ht="12.75">
      <c r="E180" s="233"/>
    </row>
    <row r="181" ht="12.75">
      <c r="E181" s="233"/>
    </row>
    <row r="182" ht="12.75">
      <c r="E182" s="233"/>
    </row>
    <row r="183" ht="12.75">
      <c r="E183" s="233"/>
    </row>
    <row r="184" ht="12.75">
      <c r="E184" s="233"/>
    </row>
    <row r="185" ht="12.75">
      <c r="E185" s="233"/>
    </row>
    <row r="186" ht="12.75">
      <c r="E186" s="233"/>
    </row>
    <row r="187" ht="12.75">
      <c r="E187" s="233"/>
    </row>
    <row r="188" ht="12.75">
      <c r="E188" s="233"/>
    </row>
    <row r="189" ht="12.75">
      <c r="E189" s="233"/>
    </row>
    <row r="190" ht="12.75">
      <c r="E190" s="233"/>
    </row>
    <row r="191" ht="12.75">
      <c r="E191" s="233"/>
    </row>
    <row r="192" ht="12.75">
      <c r="E192" s="233"/>
    </row>
    <row r="193" ht="12.75">
      <c r="E193" s="233"/>
    </row>
    <row r="194" spans="1:2" ht="12.75">
      <c r="A194" s="288"/>
      <c r="B194" s="288"/>
    </row>
    <row r="195" spans="1:7" ht="12.75">
      <c r="A195" s="277"/>
      <c r="B195" s="277"/>
      <c r="C195" s="289"/>
      <c r="D195" s="289"/>
      <c r="E195" s="290"/>
      <c r="F195" s="289"/>
      <c r="G195" s="291"/>
    </row>
    <row r="196" spans="1:7" ht="12.75">
      <c r="A196" s="292"/>
      <c r="B196" s="292"/>
      <c r="C196" s="277"/>
      <c r="D196" s="277"/>
      <c r="E196" s="293"/>
      <c r="F196" s="277"/>
      <c r="G196" s="277"/>
    </row>
    <row r="197" spans="1:7" ht="12.75">
      <c r="A197" s="277"/>
      <c r="B197" s="277"/>
      <c r="C197" s="277"/>
      <c r="D197" s="277"/>
      <c r="E197" s="293"/>
      <c r="F197" s="277"/>
      <c r="G197" s="277"/>
    </row>
    <row r="198" spans="1:7" ht="12.75">
      <c r="A198" s="277"/>
      <c r="B198" s="277"/>
      <c r="C198" s="277"/>
      <c r="D198" s="277"/>
      <c r="E198" s="293"/>
      <c r="F198" s="277"/>
      <c r="G198" s="277"/>
    </row>
    <row r="199" spans="1:7" ht="12.75">
      <c r="A199" s="277"/>
      <c r="B199" s="277"/>
      <c r="C199" s="277"/>
      <c r="D199" s="277"/>
      <c r="E199" s="293"/>
      <c r="F199" s="277"/>
      <c r="G199" s="277"/>
    </row>
    <row r="200" spans="1:7" ht="12.75">
      <c r="A200" s="277"/>
      <c r="B200" s="277"/>
      <c r="C200" s="277"/>
      <c r="D200" s="277"/>
      <c r="E200" s="293"/>
      <c r="F200" s="277"/>
      <c r="G200" s="277"/>
    </row>
    <row r="201" spans="1:7" ht="12.75">
      <c r="A201" s="277"/>
      <c r="B201" s="277"/>
      <c r="C201" s="277"/>
      <c r="D201" s="277"/>
      <c r="E201" s="293"/>
      <c r="F201" s="277"/>
      <c r="G201" s="277"/>
    </row>
    <row r="202" spans="1:7" ht="12.75">
      <c r="A202" s="277"/>
      <c r="B202" s="277"/>
      <c r="C202" s="277"/>
      <c r="D202" s="277"/>
      <c r="E202" s="293"/>
      <c r="F202" s="277"/>
      <c r="G202" s="277"/>
    </row>
    <row r="203" spans="1:7" ht="12.75">
      <c r="A203" s="277"/>
      <c r="B203" s="277"/>
      <c r="C203" s="277"/>
      <c r="D203" s="277"/>
      <c r="E203" s="293"/>
      <c r="F203" s="277"/>
      <c r="G203" s="277"/>
    </row>
    <row r="204" spans="1:7" ht="12.75">
      <c r="A204" s="277"/>
      <c r="B204" s="277"/>
      <c r="C204" s="277"/>
      <c r="D204" s="277"/>
      <c r="E204" s="293"/>
      <c r="F204" s="277"/>
      <c r="G204" s="277"/>
    </row>
    <row r="205" spans="1:7" ht="12.75">
      <c r="A205" s="277"/>
      <c r="B205" s="277"/>
      <c r="C205" s="277"/>
      <c r="D205" s="277"/>
      <c r="E205" s="293"/>
      <c r="F205" s="277"/>
      <c r="G205" s="277"/>
    </row>
    <row r="206" spans="1:7" ht="12.75">
      <c r="A206" s="277"/>
      <c r="B206" s="277"/>
      <c r="C206" s="277"/>
      <c r="D206" s="277"/>
      <c r="E206" s="293"/>
      <c r="F206" s="277"/>
      <c r="G206" s="277"/>
    </row>
    <row r="207" spans="1:7" ht="12.75">
      <c r="A207" s="277"/>
      <c r="B207" s="277"/>
      <c r="C207" s="277"/>
      <c r="D207" s="277"/>
      <c r="E207" s="293"/>
      <c r="F207" s="277"/>
      <c r="G207" s="277"/>
    </row>
    <row r="208" spans="1:7" ht="12.75">
      <c r="A208" s="277"/>
      <c r="B208" s="277"/>
      <c r="C208" s="277"/>
      <c r="D208" s="277"/>
      <c r="E208" s="293"/>
      <c r="F208" s="277"/>
      <c r="G208" s="277"/>
    </row>
  </sheetData>
  <mergeCells count="4"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95</v>
      </c>
      <c r="B1" s="95"/>
      <c r="C1" s="95"/>
      <c r="D1" s="95"/>
      <c r="E1" s="95"/>
      <c r="F1" s="95"/>
      <c r="G1" s="95"/>
    </row>
    <row r="2" spans="1:7" ht="12.75" customHeight="1">
      <c r="A2" s="96" t="s">
        <v>25</v>
      </c>
      <c r="B2" s="97"/>
      <c r="C2" s="98" t="s">
        <v>91</v>
      </c>
      <c r="D2" s="98" t="s">
        <v>102</v>
      </c>
      <c r="E2" s="99"/>
      <c r="F2" s="100" t="s">
        <v>26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27</v>
      </c>
      <c r="B4" s="103"/>
      <c r="C4" s="104"/>
      <c r="D4" s="104"/>
      <c r="E4" s="105"/>
      <c r="F4" s="106" t="s">
        <v>28</v>
      </c>
      <c r="G4" s="109"/>
    </row>
    <row r="5" spans="1:7" ht="12.95" customHeight="1">
      <c r="A5" s="110" t="s">
        <v>91</v>
      </c>
      <c r="B5" s="111"/>
      <c r="C5" s="112" t="s">
        <v>100</v>
      </c>
      <c r="D5" s="113"/>
      <c r="E5" s="111"/>
      <c r="F5" s="106" t="s">
        <v>29</v>
      </c>
      <c r="G5" s="107"/>
    </row>
    <row r="6" spans="1:15" ht="12.95" customHeight="1">
      <c r="A6" s="108" t="s">
        <v>30</v>
      </c>
      <c r="B6" s="103"/>
      <c r="C6" s="104"/>
      <c r="D6" s="104"/>
      <c r="E6" s="105"/>
      <c r="F6" s="114" t="s">
        <v>31</v>
      </c>
      <c r="G6" s="115"/>
      <c r="O6" s="116"/>
    </row>
    <row r="7" spans="1:7" ht="12.95" customHeight="1">
      <c r="A7" s="117" t="s">
        <v>97</v>
      </c>
      <c r="B7" s="118"/>
      <c r="C7" s="119" t="s">
        <v>98</v>
      </c>
      <c r="D7" s="120"/>
      <c r="E7" s="120"/>
      <c r="F7" s="121" t="s">
        <v>32</v>
      </c>
      <c r="G7" s="115">
        <f>IF(G6=0,,ROUND((F30+F32)/G6,1))</f>
        <v>0</v>
      </c>
    </row>
    <row r="8" spans="1:9" ht="12.75">
      <c r="A8" s="122" t="s">
        <v>33</v>
      </c>
      <c r="B8" s="106"/>
      <c r="C8" s="313"/>
      <c r="D8" s="313"/>
      <c r="E8" s="314"/>
      <c r="F8" s="123" t="s">
        <v>34</v>
      </c>
      <c r="G8" s="124"/>
      <c r="H8" s="125"/>
      <c r="I8" s="126"/>
    </row>
    <row r="9" spans="1:8" ht="12.75">
      <c r="A9" s="122" t="s">
        <v>35</v>
      </c>
      <c r="B9" s="106"/>
      <c r="C9" s="313"/>
      <c r="D9" s="313"/>
      <c r="E9" s="314"/>
      <c r="F9" s="106"/>
      <c r="G9" s="127"/>
      <c r="H9" s="128"/>
    </row>
    <row r="10" spans="1:8" ht="12.75">
      <c r="A10" s="122" t="s">
        <v>36</v>
      </c>
      <c r="B10" s="106"/>
      <c r="C10" s="313"/>
      <c r="D10" s="313"/>
      <c r="E10" s="313"/>
      <c r="F10" s="129"/>
      <c r="G10" s="130"/>
      <c r="H10" s="131"/>
    </row>
    <row r="11" spans="1:57" ht="13.5" customHeight="1">
      <c r="A11" s="122" t="s">
        <v>37</v>
      </c>
      <c r="B11" s="106"/>
      <c r="C11" s="313"/>
      <c r="D11" s="313"/>
      <c r="E11" s="313"/>
      <c r="F11" s="132" t="s">
        <v>38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39</v>
      </c>
      <c r="B12" s="103"/>
      <c r="C12" s="315"/>
      <c r="D12" s="315"/>
      <c r="E12" s="315"/>
      <c r="F12" s="136" t="s">
        <v>40</v>
      </c>
      <c r="G12" s="137"/>
      <c r="H12" s="128"/>
    </row>
    <row r="13" spans="1:8" ht="28.5" customHeight="1" thickBot="1">
      <c r="A13" s="138" t="s">
        <v>41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42</v>
      </c>
      <c r="B14" s="143"/>
      <c r="C14" s="144"/>
      <c r="D14" s="145" t="s">
        <v>43</v>
      </c>
      <c r="E14" s="146"/>
      <c r="F14" s="146"/>
      <c r="G14" s="144"/>
    </row>
    <row r="15" spans="1:7" ht="15.95" customHeight="1">
      <c r="A15" s="147"/>
      <c r="B15" s="148" t="s">
        <v>44</v>
      </c>
      <c r="C15" s="149">
        <f>'1 1 Rek'!E36</f>
        <v>0</v>
      </c>
      <c r="D15" s="150" t="str">
        <f>'1 1 Rek'!A41</f>
        <v>Zařízení staveniště</v>
      </c>
      <c r="E15" s="151"/>
      <c r="F15" s="152"/>
      <c r="G15" s="149">
        <f>'1 1 Rek'!I41</f>
        <v>0</v>
      </c>
    </row>
    <row r="16" spans="1:7" ht="15.95" customHeight="1">
      <c r="A16" s="147" t="s">
        <v>45</v>
      </c>
      <c r="B16" s="148" t="s">
        <v>46</v>
      </c>
      <c r="C16" s="149">
        <f>'1 1 Rek'!F36</f>
        <v>0</v>
      </c>
      <c r="D16" s="102" t="str">
        <f>'1 1 Rek'!A42</f>
        <v>Dokumentace skutečného provedení</v>
      </c>
      <c r="E16" s="153"/>
      <c r="F16" s="154"/>
      <c r="G16" s="149">
        <f>'1 1 Rek'!I42</f>
        <v>0</v>
      </c>
    </row>
    <row r="17" spans="1:7" ht="15.95" customHeight="1">
      <c r="A17" s="147" t="s">
        <v>47</v>
      </c>
      <c r="B17" s="148" t="s">
        <v>48</v>
      </c>
      <c r="C17" s="149">
        <f>'1 1 Rek'!H36</f>
        <v>0</v>
      </c>
      <c r="D17" s="102" t="str">
        <f>'1 1 Rek'!A43</f>
        <v>Geodetické zaměření</v>
      </c>
      <c r="E17" s="153"/>
      <c r="F17" s="154"/>
      <c r="G17" s="149">
        <f>'1 1 Rek'!I43</f>
        <v>0</v>
      </c>
    </row>
    <row r="18" spans="1:7" ht="15.95" customHeight="1">
      <c r="A18" s="155" t="s">
        <v>49</v>
      </c>
      <c r="B18" s="156" t="s">
        <v>50</v>
      </c>
      <c r="C18" s="149">
        <f>'1 1 Rek'!G36</f>
        <v>0</v>
      </c>
      <c r="D18" s="102"/>
      <c r="E18" s="153"/>
      <c r="F18" s="154"/>
      <c r="G18" s="149"/>
    </row>
    <row r="19" spans="1:7" ht="15.95" customHeight="1">
      <c r="A19" s="157" t="s">
        <v>51</v>
      </c>
      <c r="B19" s="148"/>
      <c r="C19" s="149">
        <f>SUM(C15:C18)</f>
        <v>0</v>
      </c>
      <c r="D19" s="102"/>
      <c r="E19" s="153"/>
      <c r="F19" s="154"/>
      <c r="G19" s="149"/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22</v>
      </c>
      <c r="B21" s="148"/>
      <c r="C21" s="149">
        <f>'1 1 Rek'!I36</f>
        <v>0</v>
      </c>
      <c r="D21" s="102"/>
      <c r="E21" s="153"/>
      <c r="F21" s="154"/>
      <c r="G21" s="149"/>
    </row>
    <row r="22" spans="1:7" ht="15.95" customHeight="1">
      <c r="A22" s="158" t="s">
        <v>52</v>
      </c>
      <c r="B22" s="128"/>
      <c r="C22" s="149">
        <f>C19+C21</f>
        <v>0</v>
      </c>
      <c r="D22" s="102" t="s">
        <v>53</v>
      </c>
      <c r="E22" s="153"/>
      <c r="F22" s="154"/>
      <c r="G22" s="149">
        <f>G23-SUM(G15:G21)</f>
        <v>0</v>
      </c>
    </row>
    <row r="23" spans="1:7" ht="15.95" customHeight="1" thickBot="1">
      <c r="A23" s="316" t="s">
        <v>54</v>
      </c>
      <c r="B23" s="317"/>
      <c r="C23" s="159">
        <f>C22+G23</f>
        <v>0</v>
      </c>
      <c r="D23" s="160" t="s">
        <v>55</v>
      </c>
      <c r="E23" s="161"/>
      <c r="F23" s="162"/>
      <c r="G23" s="149">
        <f>'1 1 Rek'!H44</f>
        <v>0</v>
      </c>
    </row>
    <row r="24" spans="1:7" ht="12.75">
      <c r="A24" s="163" t="s">
        <v>56</v>
      </c>
      <c r="B24" s="164"/>
      <c r="C24" s="165"/>
      <c r="D24" s="164" t="s">
        <v>57</v>
      </c>
      <c r="E24" s="164"/>
      <c r="F24" s="166" t="s">
        <v>58</v>
      </c>
      <c r="G24" s="167"/>
    </row>
    <row r="25" spans="1:7" ht="12.75">
      <c r="A25" s="158" t="s">
        <v>59</v>
      </c>
      <c r="B25" s="128"/>
      <c r="C25" s="168"/>
      <c r="D25" s="128" t="s">
        <v>59</v>
      </c>
      <c r="F25" s="169" t="s">
        <v>59</v>
      </c>
      <c r="G25" s="170"/>
    </row>
    <row r="26" spans="1:7" ht="37.5" customHeight="1">
      <c r="A26" s="158" t="s">
        <v>60</v>
      </c>
      <c r="B26" s="171"/>
      <c r="C26" s="168"/>
      <c r="D26" s="128" t="s">
        <v>60</v>
      </c>
      <c r="F26" s="169" t="s">
        <v>60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61</v>
      </c>
      <c r="B28" s="128"/>
      <c r="C28" s="168"/>
      <c r="D28" s="169" t="s">
        <v>62</v>
      </c>
      <c r="E28" s="168"/>
      <c r="F28" s="173" t="s">
        <v>62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4</v>
      </c>
      <c r="B30" s="177"/>
      <c r="C30" s="178">
        <v>15</v>
      </c>
      <c r="D30" s="177" t="s">
        <v>63</v>
      </c>
      <c r="E30" s="179"/>
      <c r="F30" s="308">
        <f>C23-F32</f>
        <v>0</v>
      </c>
      <c r="G30" s="309"/>
    </row>
    <row r="31" spans="1:7" ht="12.75">
      <c r="A31" s="176" t="s">
        <v>64</v>
      </c>
      <c r="B31" s="177"/>
      <c r="C31" s="178">
        <f>C30</f>
        <v>15</v>
      </c>
      <c r="D31" s="177" t="s">
        <v>65</v>
      </c>
      <c r="E31" s="179"/>
      <c r="F31" s="308">
        <f>ROUND(PRODUCT(F30,C31/100),0)</f>
        <v>0</v>
      </c>
      <c r="G31" s="309"/>
    </row>
    <row r="32" spans="1:7" ht="12.75">
      <c r="A32" s="176" t="s">
        <v>4</v>
      </c>
      <c r="B32" s="177"/>
      <c r="C32" s="178">
        <v>0</v>
      </c>
      <c r="D32" s="177" t="s">
        <v>65</v>
      </c>
      <c r="E32" s="179"/>
      <c r="F32" s="308">
        <v>0</v>
      </c>
      <c r="G32" s="309"/>
    </row>
    <row r="33" spans="1:7" ht="12.75">
      <c r="A33" s="176" t="s">
        <v>64</v>
      </c>
      <c r="B33" s="180"/>
      <c r="C33" s="181">
        <f>C32</f>
        <v>0</v>
      </c>
      <c r="D33" s="177" t="s">
        <v>65</v>
      </c>
      <c r="E33" s="154"/>
      <c r="F33" s="308">
        <f>ROUND(PRODUCT(F32,C33/100),0)</f>
        <v>0</v>
      </c>
      <c r="G33" s="309"/>
    </row>
    <row r="34" spans="1:7" s="185" customFormat="1" ht="19.5" customHeight="1" thickBot="1">
      <c r="A34" s="182" t="s">
        <v>66</v>
      </c>
      <c r="B34" s="183"/>
      <c r="C34" s="183"/>
      <c r="D34" s="183"/>
      <c r="E34" s="184"/>
      <c r="F34" s="310">
        <f>ROUND(SUM(F30:F33),0)</f>
        <v>0</v>
      </c>
      <c r="G34" s="31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6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6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6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6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6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6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6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6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7" t="s">
        <v>99</v>
      </c>
      <c r="D1" s="188"/>
      <c r="E1" s="189"/>
      <c r="F1" s="188"/>
      <c r="G1" s="190" t="s">
        <v>68</v>
      </c>
      <c r="H1" s="191" t="s">
        <v>91</v>
      </c>
      <c r="I1" s="192"/>
    </row>
    <row r="2" spans="1:9" ht="13.5" thickBot="1">
      <c r="A2" s="320" t="s">
        <v>69</v>
      </c>
      <c r="B2" s="321"/>
      <c r="C2" s="193" t="s">
        <v>101</v>
      </c>
      <c r="D2" s="194"/>
      <c r="E2" s="195"/>
      <c r="F2" s="194"/>
      <c r="G2" s="322" t="s">
        <v>102</v>
      </c>
      <c r="H2" s="323"/>
      <c r="I2" s="324"/>
    </row>
    <row r="3" ht="13.5" thickTop="1">
      <c r="F3" s="128"/>
    </row>
    <row r="4" spans="1:9" ht="19.5" customHeight="1">
      <c r="A4" s="196" t="s">
        <v>70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71</v>
      </c>
      <c r="C6" s="200"/>
      <c r="D6" s="201"/>
      <c r="E6" s="202" t="s">
        <v>18</v>
      </c>
      <c r="F6" s="203" t="s">
        <v>19</v>
      </c>
      <c r="G6" s="203" t="s">
        <v>20</v>
      </c>
      <c r="H6" s="203" t="s">
        <v>21</v>
      </c>
      <c r="I6" s="204" t="s">
        <v>22</v>
      </c>
    </row>
    <row r="7" spans="1:9" s="128" customFormat="1" ht="12.75">
      <c r="A7" s="294" t="str">
        <f>'1 1 Pol'!B7</f>
        <v>1</v>
      </c>
      <c r="B7" s="62" t="str">
        <f>'1 1 Pol'!C7</f>
        <v>Zemní práce</v>
      </c>
      <c r="D7" s="205"/>
      <c r="E7" s="295">
        <f>'1 1 Pol'!BA35</f>
        <v>0</v>
      </c>
      <c r="F7" s="296">
        <f>'1 1 Pol'!BB35</f>
        <v>0</v>
      </c>
      <c r="G7" s="296">
        <f>'1 1 Pol'!BC35</f>
        <v>0</v>
      </c>
      <c r="H7" s="296">
        <f>'1 1 Pol'!BD35</f>
        <v>0</v>
      </c>
      <c r="I7" s="297">
        <f>'1 1 Pol'!BE35</f>
        <v>0</v>
      </c>
    </row>
    <row r="8" spans="1:9" s="128" customFormat="1" ht="12.75">
      <c r="A8" s="294" t="str">
        <f>'1 1 Pol'!B36</f>
        <v>2</v>
      </c>
      <c r="B8" s="62" t="str">
        <f>'1 1 Pol'!C36</f>
        <v xml:space="preserve"> Zakládání</v>
      </c>
      <c r="D8" s="205"/>
      <c r="E8" s="295">
        <f>'1 1 Pol'!BA61</f>
        <v>0</v>
      </c>
      <c r="F8" s="296">
        <f>'1 1 Pol'!BB61</f>
        <v>0</v>
      </c>
      <c r="G8" s="296">
        <f>'1 1 Pol'!BC61</f>
        <v>0</v>
      </c>
      <c r="H8" s="296">
        <f>'1 1 Pol'!BD61</f>
        <v>0</v>
      </c>
      <c r="I8" s="297">
        <f>'1 1 Pol'!BE61</f>
        <v>0</v>
      </c>
    </row>
    <row r="9" spans="1:9" s="128" customFormat="1" ht="12.75">
      <c r="A9" s="294" t="str">
        <f>'1 1 Pol'!B62</f>
        <v>3</v>
      </c>
      <c r="B9" s="62" t="str">
        <f>'1 1 Pol'!C62</f>
        <v xml:space="preserve"> Svislé a kompletní konstrukce</v>
      </c>
      <c r="D9" s="205"/>
      <c r="E9" s="295">
        <f>'1 1 Pol'!BA257</f>
        <v>0</v>
      </c>
      <c r="F9" s="296">
        <f>'1 1 Pol'!BB257</f>
        <v>0</v>
      </c>
      <c r="G9" s="296">
        <f>'1 1 Pol'!BC257</f>
        <v>0</v>
      </c>
      <c r="H9" s="296">
        <f>'1 1 Pol'!BD257</f>
        <v>0</v>
      </c>
      <c r="I9" s="297">
        <f>'1 1 Pol'!BE257</f>
        <v>0</v>
      </c>
    </row>
    <row r="10" spans="1:9" s="128" customFormat="1" ht="12.75">
      <c r="A10" s="294" t="str">
        <f>'1 1 Pol'!B258</f>
        <v>4</v>
      </c>
      <c r="B10" s="62" t="str">
        <f>'1 1 Pol'!C258</f>
        <v>Vodorovné konstrukce</v>
      </c>
      <c r="D10" s="205"/>
      <c r="E10" s="295">
        <f>'1 1 Pol'!BA279</f>
        <v>0</v>
      </c>
      <c r="F10" s="296">
        <f>'1 1 Pol'!BB279</f>
        <v>0</v>
      </c>
      <c r="G10" s="296">
        <f>'1 1 Pol'!BC279</f>
        <v>0</v>
      </c>
      <c r="H10" s="296">
        <f>'1 1 Pol'!BD279</f>
        <v>0</v>
      </c>
      <c r="I10" s="297">
        <f>'1 1 Pol'!BE279</f>
        <v>0</v>
      </c>
    </row>
    <row r="11" spans="1:9" s="128" customFormat="1" ht="12.75">
      <c r="A11" s="294" t="str">
        <f>'1 1 Pol'!B280</f>
        <v>6</v>
      </c>
      <c r="B11" s="62" t="str">
        <f>'1 1 Pol'!C280</f>
        <v>Úpravy povrchu, podlahy</v>
      </c>
      <c r="D11" s="205"/>
      <c r="E11" s="295">
        <f>'1 1 Pol'!BA371</f>
        <v>0</v>
      </c>
      <c r="F11" s="296">
        <f>'1 1 Pol'!BB371</f>
        <v>0</v>
      </c>
      <c r="G11" s="296">
        <f>'1 1 Pol'!BC371</f>
        <v>0</v>
      </c>
      <c r="H11" s="296">
        <f>'1 1 Pol'!BD371</f>
        <v>0</v>
      </c>
      <c r="I11" s="297">
        <f>'1 1 Pol'!BE371</f>
        <v>0</v>
      </c>
    </row>
    <row r="12" spans="1:9" s="128" customFormat="1" ht="12.75">
      <c r="A12" s="294" t="str">
        <f>'1 1 Pol'!B372</f>
        <v>63</v>
      </c>
      <c r="B12" s="62" t="str">
        <f>'1 1 Pol'!C372</f>
        <v>Podlahy a podlahové konstrukce</v>
      </c>
      <c r="D12" s="205"/>
      <c r="E12" s="295">
        <f>'1 1 Pol'!BA392</f>
        <v>0</v>
      </c>
      <c r="F12" s="296">
        <f>'1 1 Pol'!BB392</f>
        <v>0</v>
      </c>
      <c r="G12" s="296">
        <f>'1 1 Pol'!BC392</f>
        <v>0</v>
      </c>
      <c r="H12" s="296">
        <f>'1 1 Pol'!BD392</f>
        <v>0</v>
      </c>
      <c r="I12" s="297">
        <f>'1 1 Pol'!BE392</f>
        <v>0</v>
      </c>
    </row>
    <row r="13" spans="1:9" s="128" customFormat="1" ht="12.75">
      <c r="A13" s="294" t="str">
        <f>'1 1 Pol'!B393</f>
        <v>64</v>
      </c>
      <c r="B13" s="62" t="str">
        <f>'1 1 Pol'!C393</f>
        <v>Výplně otvorů</v>
      </c>
      <c r="D13" s="205"/>
      <c r="E13" s="295">
        <f>'1 1 Pol'!BA452</f>
        <v>0</v>
      </c>
      <c r="F13" s="296">
        <f>'1 1 Pol'!BB452</f>
        <v>0</v>
      </c>
      <c r="G13" s="296">
        <f>'1 1 Pol'!BC452</f>
        <v>0</v>
      </c>
      <c r="H13" s="296">
        <f>'1 1 Pol'!BD452</f>
        <v>0</v>
      </c>
      <c r="I13" s="297">
        <f>'1 1 Pol'!BE452</f>
        <v>0</v>
      </c>
    </row>
    <row r="14" spans="1:9" s="128" customFormat="1" ht="12.75">
      <c r="A14" s="294" t="str">
        <f>'1 1 Pol'!B453</f>
        <v>94</v>
      </c>
      <c r="B14" s="62" t="str">
        <f>'1 1 Pol'!C453</f>
        <v>Lešení a stavební výtahy</v>
      </c>
      <c r="D14" s="205"/>
      <c r="E14" s="295">
        <f>'1 1 Pol'!BA472</f>
        <v>0</v>
      </c>
      <c r="F14" s="296">
        <f>'1 1 Pol'!BB472</f>
        <v>0</v>
      </c>
      <c r="G14" s="296">
        <f>'1 1 Pol'!BC472</f>
        <v>0</v>
      </c>
      <c r="H14" s="296">
        <f>'1 1 Pol'!BD472</f>
        <v>0</v>
      </c>
      <c r="I14" s="297">
        <f>'1 1 Pol'!BE472</f>
        <v>0</v>
      </c>
    </row>
    <row r="15" spans="1:9" s="128" customFormat="1" ht="12.75">
      <c r="A15" s="294" t="str">
        <f>'1 1 Pol'!B473</f>
        <v>95</v>
      </c>
      <c r="B15" s="62" t="str">
        <f>'1 1 Pol'!C473</f>
        <v>Dokončovací konstrukce na pozemních stavbách</v>
      </c>
      <c r="D15" s="205"/>
      <c r="E15" s="295">
        <f>'1 1 Pol'!BA477</f>
        <v>0</v>
      </c>
      <c r="F15" s="296">
        <f>'1 1 Pol'!BB477</f>
        <v>0</v>
      </c>
      <c r="G15" s="296">
        <f>'1 1 Pol'!BC477</f>
        <v>0</v>
      </c>
      <c r="H15" s="296">
        <f>'1 1 Pol'!BD477</f>
        <v>0</v>
      </c>
      <c r="I15" s="297">
        <f>'1 1 Pol'!BE477</f>
        <v>0</v>
      </c>
    </row>
    <row r="16" spans="1:9" s="128" customFormat="1" ht="12.75">
      <c r="A16" s="294" t="str">
        <f>'1 1 Pol'!B478</f>
        <v>96</v>
      </c>
      <c r="B16" s="62" t="str">
        <f>'1 1 Pol'!C478</f>
        <v>Bourání konstrukcí</v>
      </c>
      <c r="D16" s="205"/>
      <c r="E16" s="295">
        <f>'1 1 Pol'!BA557</f>
        <v>0</v>
      </c>
      <c r="F16" s="296">
        <f>'1 1 Pol'!BB557</f>
        <v>0</v>
      </c>
      <c r="G16" s="296">
        <f>'1 1 Pol'!BC557</f>
        <v>0</v>
      </c>
      <c r="H16" s="296">
        <f>'1 1 Pol'!BD557</f>
        <v>0</v>
      </c>
      <c r="I16" s="297">
        <f>'1 1 Pol'!BE557</f>
        <v>0</v>
      </c>
    </row>
    <row r="17" spans="1:9" s="128" customFormat="1" ht="12.75">
      <c r="A17" s="294" t="str">
        <f>'1 1 Pol'!B558</f>
        <v>97</v>
      </c>
      <c r="B17" s="62" t="str">
        <f>'1 1 Pol'!C558</f>
        <v>Prorážení otvorů</v>
      </c>
      <c r="D17" s="205"/>
      <c r="E17" s="295">
        <f>'1 1 Pol'!BA646</f>
        <v>0</v>
      </c>
      <c r="F17" s="296">
        <f>'1 1 Pol'!BB646</f>
        <v>0</v>
      </c>
      <c r="G17" s="296">
        <f>'1 1 Pol'!BC646</f>
        <v>0</v>
      </c>
      <c r="H17" s="296">
        <f>'1 1 Pol'!BD646</f>
        <v>0</v>
      </c>
      <c r="I17" s="297">
        <f>'1 1 Pol'!BE646</f>
        <v>0</v>
      </c>
    </row>
    <row r="18" spans="1:9" s="128" customFormat="1" ht="12.75">
      <c r="A18" s="294" t="str">
        <f>'1 1 Pol'!B647</f>
        <v>99</v>
      </c>
      <c r="B18" s="62" t="str">
        <f>'1 1 Pol'!C647</f>
        <v>Staveništní přesun hmot</v>
      </c>
      <c r="D18" s="205"/>
      <c r="E18" s="295">
        <f>'1 1 Pol'!BA649</f>
        <v>0</v>
      </c>
      <c r="F18" s="296">
        <f>'1 1 Pol'!BB649</f>
        <v>0</v>
      </c>
      <c r="G18" s="296">
        <f>'1 1 Pol'!BC649</f>
        <v>0</v>
      </c>
      <c r="H18" s="296">
        <f>'1 1 Pol'!BD649</f>
        <v>0</v>
      </c>
      <c r="I18" s="297">
        <f>'1 1 Pol'!BE649</f>
        <v>0</v>
      </c>
    </row>
    <row r="19" spans="1:9" s="128" customFormat="1" ht="12.75">
      <c r="A19" s="294" t="str">
        <f>'1 1 Pol'!B650</f>
        <v>711</v>
      </c>
      <c r="B19" s="62" t="str">
        <f>'1 1 Pol'!C650</f>
        <v>Izolace proti vodě</v>
      </c>
      <c r="D19" s="205"/>
      <c r="E19" s="295">
        <f>'1 1 Pol'!BA683</f>
        <v>0</v>
      </c>
      <c r="F19" s="296">
        <f>'1 1 Pol'!BB683</f>
        <v>0</v>
      </c>
      <c r="G19" s="296">
        <f>'1 1 Pol'!BC683</f>
        <v>0</v>
      </c>
      <c r="H19" s="296">
        <f>'1 1 Pol'!BD683</f>
        <v>0</v>
      </c>
      <c r="I19" s="297">
        <f>'1 1 Pol'!BE683</f>
        <v>0</v>
      </c>
    </row>
    <row r="20" spans="1:9" s="128" customFormat="1" ht="12.75">
      <c r="A20" s="294" t="str">
        <f>'1 1 Pol'!B684</f>
        <v>712</v>
      </c>
      <c r="B20" s="62" t="str">
        <f>'1 1 Pol'!C684</f>
        <v>Živičné krytiny</v>
      </c>
      <c r="D20" s="205"/>
      <c r="E20" s="295">
        <f>'1 1 Pol'!BA695</f>
        <v>0</v>
      </c>
      <c r="F20" s="296">
        <f>'1 1 Pol'!BB695</f>
        <v>0</v>
      </c>
      <c r="G20" s="296">
        <f>'1 1 Pol'!BC695</f>
        <v>0</v>
      </c>
      <c r="H20" s="296">
        <f>'1 1 Pol'!BD695</f>
        <v>0</v>
      </c>
      <c r="I20" s="297">
        <f>'1 1 Pol'!BE695</f>
        <v>0</v>
      </c>
    </row>
    <row r="21" spans="1:9" s="128" customFormat="1" ht="12.75">
      <c r="A21" s="294" t="str">
        <f>'1 1 Pol'!B696</f>
        <v>713</v>
      </c>
      <c r="B21" s="62" t="str">
        <f>'1 1 Pol'!C696</f>
        <v>Izolace tepelné</v>
      </c>
      <c r="D21" s="205"/>
      <c r="E21" s="295">
        <f>'1 1 Pol'!BA731</f>
        <v>0</v>
      </c>
      <c r="F21" s="296">
        <f>'1 1 Pol'!BB731</f>
        <v>0</v>
      </c>
      <c r="G21" s="296">
        <f>'1 1 Pol'!BC731</f>
        <v>0</v>
      </c>
      <c r="H21" s="296">
        <f>'1 1 Pol'!BD731</f>
        <v>0</v>
      </c>
      <c r="I21" s="297">
        <f>'1 1 Pol'!BE731</f>
        <v>0</v>
      </c>
    </row>
    <row r="22" spans="1:9" s="128" customFormat="1" ht="12.75">
      <c r="A22" s="294" t="str">
        <f>'1 1 Pol'!B732</f>
        <v>720</v>
      </c>
      <c r="B22" s="62" t="str">
        <f>'1 1 Pol'!C732</f>
        <v>Zdravotechnická instalace</v>
      </c>
      <c r="D22" s="205"/>
      <c r="E22" s="295">
        <f>'1 1 Pol'!BA735</f>
        <v>0</v>
      </c>
      <c r="F22" s="296">
        <f>'1 1 Pol'!BB735</f>
        <v>0</v>
      </c>
      <c r="G22" s="296">
        <f>'1 1 Pol'!BC735</f>
        <v>0</v>
      </c>
      <c r="H22" s="296">
        <f>'1 1 Pol'!BD735</f>
        <v>0</v>
      </c>
      <c r="I22" s="297">
        <f>'1 1 Pol'!BE735</f>
        <v>0</v>
      </c>
    </row>
    <row r="23" spans="1:9" s="128" customFormat="1" ht="12.75">
      <c r="A23" s="294" t="str">
        <f>'1 1 Pol'!B736</f>
        <v>762</v>
      </c>
      <c r="B23" s="62" t="str">
        <f>'1 1 Pol'!C736</f>
        <v>Konstrukce tesařské</v>
      </c>
      <c r="D23" s="205"/>
      <c r="E23" s="295">
        <f>'1 1 Pol'!BA791</f>
        <v>0</v>
      </c>
      <c r="F23" s="296">
        <f>'1 1 Pol'!BB791</f>
        <v>0</v>
      </c>
      <c r="G23" s="296">
        <f>'1 1 Pol'!BC791</f>
        <v>0</v>
      </c>
      <c r="H23" s="296">
        <f>'1 1 Pol'!BD791</f>
        <v>0</v>
      </c>
      <c r="I23" s="297">
        <f>'1 1 Pol'!BE791</f>
        <v>0</v>
      </c>
    </row>
    <row r="24" spans="1:9" s="128" customFormat="1" ht="12.75">
      <c r="A24" s="294" t="str">
        <f>'1 1 Pol'!B792</f>
        <v>764</v>
      </c>
      <c r="B24" s="62" t="str">
        <f>'1 1 Pol'!C792</f>
        <v>Konstrukce klempířské</v>
      </c>
      <c r="D24" s="205"/>
      <c r="E24" s="295">
        <f>'1 1 Pol'!BA823</f>
        <v>0</v>
      </c>
      <c r="F24" s="296">
        <f>'1 1 Pol'!BB823</f>
        <v>0</v>
      </c>
      <c r="G24" s="296">
        <f>'1 1 Pol'!BC823</f>
        <v>0</v>
      </c>
      <c r="H24" s="296">
        <f>'1 1 Pol'!BD823</f>
        <v>0</v>
      </c>
      <c r="I24" s="297">
        <f>'1 1 Pol'!BE823</f>
        <v>0</v>
      </c>
    </row>
    <row r="25" spans="1:9" s="128" customFormat="1" ht="12.75">
      <c r="A25" s="294" t="str">
        <f>'1 1 Pol'!B824</f>
        <v>765</v>
      </c>
      <c r="B25" s="62" t="str">
        <f>'1 1 Pol'!C824</f>
        <v>Krytiny tvrdé</v>
      </c>
      <c r="D25" s="205"/>
      <c r="E25" s="295">
        <f>'1 1 Pol'!BA839</f>
        <v>0</v>
      </c>
      <c r="F25" s="296">
        <f>'1 1 Pol'!BB839</f>
        <v>0</v>
      </c>
      <c r="G25" s="296">
        <f>'1 1 Pol'!BC839</f>
        <v>0</v>
      </c>
      <c r="H25" s="296">
        <f>'1 1 Pol'!BD839</f>
        <v>0</v>
      </c>
      <c r="I25" s="297">
        <f>'1 1 Pol'!BE839</f>
        <v>0</v>
      </c>
    </row>
    <row r="26" spans="1:9" s="128" customFormat="1" ht="12.75">
      <c r="A26" s="294" t="str">
        <f>'1 1 Pol'!B840</f>
        <v>766</v>
      </c>
      <c r="B26" s="62" t="str">
        <f>'1 1 Pol'!C840</f>
        <v>Konstrukce truhlářské</v>
      </c>
      <c r="D26" s="205"/>
      <c r="E26" s="295">
        <f>'1 1 Pol'!BA1014</f>
        <v>0</v>
      </c>
      <c r="F26" s="296">
        <f>'1 1 Pol'!BB1014</f>
        <v>0</v>
      </c>
      <c r="G26" s="296">
        <f>'1 1 Pol'!BC1014</f>
        <v>0</v>
      </c>
      <c r="H26" s="296">
        <f>'1 1 Pol'!BD1014</f>
        <v>0</v>
      </c>
      <c r="I26" s="297">
        <f>'1 1 Pol'!BE1014</f>
        <v>0</v>
      </c>
    </row>
    <row r="27" spans="1:9" s="128" customFormat="1" ht="12.75">
      <c r="A27" s="294" t="str">
        <f>'1 1 Pol'!B1015</f>
        <v>767</v>
      </c>
      <c r="B27" s="62" t="str">
        <f>'1 1 Pol'!C1015</f>
        <v>Konstrukce zámečnické</v>
      </c>
      <c r="D27" s="205"/>
      <c r="E27" s="295">
        <f>'1 1 Pol'!BA1033</f>
        <v>0</v>
      </c>
      <c r="F27" s="296">
        <f>'1 1 Pol'!BB1033</f>
        <v>0</v>
      </c>
      <c r="G27" s="296">
        <f>'1 1 Pol'!BC1033</f>
        <v>0</v>
      </c>
      <c r="H27" s="296">
        <f>'1 1 Pol'!BD1033</f>
        <v>0</v>
      </c>
      <c r="I27" s="297">
        <f>'1 1 Pol'!BE1033</f>
        <v>0</v>
      </c>
    </row>
    <row r="28" spans="1:9" s="128" customFormat="1" ht="12.75">
      <c r="A28" s="294" t="str">
        <f>'1 1 Pol'!B1034</f>
        <v>771</v>
      </c>
      <c r="B28" s="62" t="str">
        <f>'1 1 Pol'!C1034</f>
        <v>Podlahy z dlaždic a obklady</v>
      </c>
      <c r="D28" s="205"/>
      <c r="E28" s="295">
        <f>'1 1 Pol'!BA1051</f>
        <v>0</v>
      </c>
      <c r="F28" s="296">
        <f>'1 1 Pol'!BB1051</f>
        <v>0</v>
      </c>
      <c r="G28" s="296">
        <f>'1 1 Pol'!BC1051</f>
        <v>0</v>
      </c>
      <c r="H28" s="296">
        <f>'1 1 Pol'!BD1051</f>
        <v>0</v>
      </c>
      <c r="I28" s="297">
        <f>'1 1 Pol'!BE1051</f>
        <v>0</v>
      </c>
    </row>
    <row r="29" spans="1:9" s="128" customFormat="1" ht="12.75">
      <c r="A29" s="294" t="str">
        <f>'1 1 Pol'!B1052</f>
        <v>773</v>
      </c>
      <c r="B29" s="62" t="str">
        <f>'1 1 Pol'!C1052</f>
        <v>Podlahy teracové</v>
      </c>
      <c r="D29" s="205"/>
      <c r="E29" s="295">
        <f>'1 1 Pol'!BA1055</f>
        <v>0</v>
      </c>
      <c r="F29" s="296">
        <f>'1 1 Pol'!BB1055</f>
        <v>0</v>
      </c>
      <c r="G29" s="296">
        <f>'1 1 Pol'!BC1055</f>
        <v>0</v>
      </c>
      <c r="H29" s="296">
        <f>'1 1 Pol'!BD1055</f>
        <v>0</v>
      </c>
      <c r="I29" s="297">
        <f>'1 1 Pol'!BE1055</f>
        <v>0</v>
      </c>
    </row>
    <row r="30" spans="1:9" s="128" customFormat="1" ht="12.75">
      <c r="A30" s="294" t="str">
        <f>'1 1 Pol'!B1056</f>
        <v>775</v>
      </c>
      <c r="B30" s="62" t="str">
        <f>'1 1 Pol'!C1056</f>
        <v>Podlahy vlysové a parketové</v>
      </c>
      <c r="D30" s="205"/>
      <c r="E30" s="295">
        <f>'1 1 Pol'!BA1066</f>
        <v>0</v>
      </c>
      <c r="F30" s="296">
        <f>'1 1 Pol'!BB1066</f>
        <v>0</v>
      </c>
      <c r="G30" s="296">
        <f>'1 1 Pol'!BC1066</f>
        <v>0</v>
      </c>
      <c r="H30" s="296">
        <f>'1 1 Pol'!BD1066</f>
        <v>0</v>
      </c>
      <c r="I30" s="297">
        <f>'1 1 Pol'!BE1066</f>
        <v>0</v>
      </c>
    </row>
    <row r="31" spans="1:9" s="128" customFormat="1" ht="12.75">
      <c r="A31" s="294" t="str">
        <f>'1 1 Pol'!B1067</f>
        <v>781</v>
      </c>
      <c r="B31" s="62" t="str">
        <f>'1 1 Pol'!C1067</f>
        <v>Obklady keramické</v>
      </c>
      <c r="D31" s="205"/>
      <c r="E31" s="295">
        <f>'1 1 Pol'!BA1082</f>
        <v>0</v>
      </c>
      <c r="F31" s="296">
        <f>'1 1 Pol'!BB1082</f>
        <v>0</v>
      </c>
      <c r="G31" s="296">
        <f>'1 1 Pol'!BC1082</f>
        <v>0</v>
      </c>
      <c r="H31" s="296">
        <f>'1 1 Pol'!BD1082</f>
        <v>0</v>
      </c>
      <c r="I31" s="297">
        <f>'1 1 Pol'!BE1082</f>
        <v>0</v>
      </c>
    </row>
    <row r="32" spans="1:9" s="128" customFormat="1" ht="12.75">
      <c r="A32" s="294" t="str">
        <f>'1 1 Pol'!B1083</f>
        <v>783</v>
      </c>
      <c r="B32" s="62" t="str">
        <f>'1 1 Pol'!C1083</f>
        <v>Nátěry</v>
      </c>
      <c r="D32" s="205"/>
      <c r="E32" s="295">
        <f>'1 1 Pol'!BA1086</f>
        <v>0</v>
      </c>
      <c r="F32" s="296">
        <f>'1 1 Pol'!BB1086</f>
        <v>0</v>
      </c>
      <c r="G32" s="296">
        <f>'1 1 Pol'!BC1086</f>
        <v>0</v>
      </c>
      <c r="H32" s="296">
        <f>'1 1 Pol'!BD1086</f>
        <v>0</v>
      </c>
      <c r="I32" s="297">
        <f>'1 1 Pol'!BE1086</f>
        <v>0</v>
      </c>
    </row>
    <row r="33" spans="1:9" s="128" customFormat="1" ht="12.75">
      <c r="A33" s="294" t="str">
        <f>'1 1 Pol'!B1087</f>
        <v>784</v>
      </c>
      <c r="B33" s="62" t="str">
        <f>'1 1 Pol'!C1087</f>
        <v>Malby</v>
      </c>
      <c r="D33" s="205"/>
      <c r="E33" s="295">
        <f>'1 1 Pol'!BA1122</f>
        <v>0</v>
      </c>
      <c r="F33" s="296">
        <f>'1 1 Pol'!BB1122</f>
        <v>0</v>
      </c>
      <c r="G33" s="296">
        <f>'1 1 Pol'!BC1122</f>
        <v>0</v>
      </c>
      <c r="H33" s="296">
        <f>'1 1 Pol'!BD1122</f>
        <v>0</v>
      </c>
      <c r="I33" s="297">
        <f>'1 1 Pol'!BE1122</f>
        <v>0</v>
      </c>
    </row>
    <row r="34" spans="1:9" s="128" customFormat="1" ht="12.75">
      <c r="A34" s="294" t="str">
        <f>'1 1 Pol'!B1123</f>
        <v>M22</v>
      </c>
      <c r="B34" s="62" t="str">
        <f>'1 1 Pol'!C1123</f>
        <v>Montáž sdělovací a zabezp. techniky</v>
      </c>
      <c r="D34" s="205"/>
      <c r="E34" s="295">
        <f>'1 1 Pol'!BA1126</f>
        <v>0</v>
      </c>
      <c r="F34" s="296">
        <f>'1 1 Pol'!BB1126</f>
        <v>0</v>
      </c>
      <c r="G34" s="296">
        <f>'1 1 Pol'!BC1126</f>
        <v>0</v>
      </c>
      <c r="H34" s="296">
        <f>'1 1 Pol'!BD1126</f>
        <v>0</v>
      </c>
      <c r="I34" s="297">
        <f>'1 1 Pol'!BE1126</f>
        <v>0</v>
      </c>
    </row>
    <row r="35" spans="1:9" s="128" customFormat="1" ht="13.5" thickBot="1">
      <c r="A35" s="294" t="str">
        <f>'1 1 Pol'!B1127</f>
        <v>D96</v>
      </c>
      <c r="B35" s="62" t="str">
        <f>'1 1 Pol'!C1127</f>
        <v>Přesuny suti a vybouraných hmot</v>
      </c>
      <c r="D35" s="205"/>
      <c r="E35" s="295">
        <f>'1 1 Pol'!BA1135</f>
        <v>0</v>
      </c>
      <c r="F35" s="296">
        <f>'1 1 Pol'!BB1135</f>
        <v>0</v>
      </c>
      <c r="G35" s="296">
        <f>'1 1 Pol'!BC1135</f>
        <v>0</v>
      </c>
      <c r="H35" s="296">
        <f>'1 1 Pol'!BD1135</f>
        <v>0</v>
      </c>
      <c r="I35" s="297">
        <f>'1 1 Pol'!BE1135</f>
        <v>0</v>
      </c>
    </row>
    <row r="36" spans="1:9" s="14" customFormat="1" ht="13.5" thickBot="1">
      <c r="A36" s="206"/>
      <c r="B36" s="207" t="s">
        <v>72</v>
      </c>
      <c r="C36" s="207"/>
      <c r="D36" s="208"/>
      <c r="E36" s="209">
        <f>SUM(E7:E35)</f>
        <v>0</v>
      </c>
      <c r="F36" s="210">
        <f>SUM(F7:F35)</f>
        <v>0</v>
      </c>
      <c r="G36" s="210">
        <f>SUM(G7:G35)</f>
        <v>0</v>
      </c>
      <c r="H36" s="210">
        <f>SUM(H7:H35)</f>
        <v>0</v>
      </c>
      <c r="I36" s="211">
        <f>SUM(I7:I35)</f>
        <v>0</v>
      </c>
    </row>
    <row r="37" spans="1:9" ht="12.75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57" ht="19.5" customHeight="1">
      <c r="A38" s="197" t="s">
        <v>73</v>
      </c>
      <c r="B38" s="197"/>
      <c r="C38" s="197"/>
      <c r="D38" s="197"/>
      <c r="E38" s="197"/>
      <c r="F38" s="197"/>
      <c r="G38" s="212"/>
      <c r="H38" s="197"/>
      <c r="I38" s="197"/>
      <c r="BA38" s="134"/>
      <c r="BB38" s="134"/>
      <c r="BC38" s="134"/>
      <c r="BD38" s="134"/>
      <c r="BE38" s="134"/>
    </row>
    <row r="39" ht="13.5" thickBot="1"/>
    <row r="40" spans="1:9" ht="12.75">
      <c r="A40" s="163" t="s">
        <v>74</v>
      </c>
      <c r="B40" s="164"/>
      <c r="C40" s="164"/>
      <c r="D40" s="213"/>
      <c r="E40" s="214" t="s">
        <v>75</v>
      </c>
      <c r="F40" s="215" t="s">
        <v>5</v>
      </c>
      <c r="G40" s="216" t="s">
        <v>76</v>
      </c>
      <c r="H40" s="217"/>
      <c r="I40" s="218" t="s">
        <v>75</v>
      </c>
    </row>
    <row r="41" spans="1:53" ht="12.75">
      <c r="A41" s="157" t="s">
        <v>1439</v>
      </c>
      <c r="B41" s="148"/>
      <c r="C41" s="148"/>
      <c r="D41" s="219"/>
      <c r="E41" s="220"/>
      <c r="F41" s="221"/>
      <c r="G41" s="222">
        <v>0</v>
      </c>
      <c r="H41" s="223"/>
      <c r="I41" s="224">
        <f>E41+F41*G41/100</f>
        <v>0</v>
      </c>
      <c r="BA41" s="1">
        <v>0</v>
      </c>
    </row>
    <row r="42" spans="1:53" ht="12.75">
      <c r="A42" s="157" t="s">
        <v>1440</v>
      </c>
      <c r="B42" s="148"/>
      <c r="C42" s="148"/>
      <c r="D42" s="219"/>
      <c r="E42" s="220"/>
      <c r="F42" s="221"/>
      <c r="G42" s="222">
        <v>0</v>
      </c>
      <c r="H42" s="223"/>
      <c r="I42" s="224">
        <f>E42+F42*G42/100</f>
        <v>0</v>
      </c>
      <c r="BA42" s="1">
        <v>0</v>
      </c>
    </row>
    <row r="43" spans="1:53" ht="12.75">
      <c r="A43" s="157" t="s">
        <v>1441</v>
      </c>
      <c r="B43" s="148"/>
      <c r="C43" s="148"/>
      <c r="D43" s="219"/>
      <c r="E43" s="220"/>
      <c r="F43" s="221"/>
      <c r="G43" s="222">
        <v>0</v>
      </c>
      <c r="H43" s="223"/>
      <c r="I43" s="224">
        <f>E43+F43*G43/100</f>
        <v>0</v>
      </c>
      <c r="BA43" s="1">
        <v>0</v>
      </c>
    </row>
    <row r="44" spans="1:9" ht="13.5" thickBot="1">
      <c r="A44" s="225"/>
      <c r="B44" s="226" t="s">
        <v>77</v>
      </c>
      <c r="C44" s="227"/>
      <c r="D44" s="228"/>
      <c r="E44" s="229"/>
      <c r="F44" s="230"/>
      <c r="G44" s="230"/>
      <c r="H44" s="325">
        <f>SUM(I41:I43)</f>
        <v>0</v>
      </c>
      <c r="I44" s="326"/>
    </row>
    <row r="46" spans="2:9" ht="12.75">
      <c r="B46" s="14"/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  <row r="73" spans="6:9" ht="12.75">
      <c r="F73" s="231"/>
      <c r="G73" s="232"/>
      <c r="H73" s="232"/>
      <c r="I73" s="46"/>
    </row>
    <row r="74" spans="6:9" ht="12.75">
      <c r="F74" s="231"/>
      <c r="G74" s="232"/>
      <c r="H74" s="232"/>
      <c r="I74" s="46"/>
    </row>
    <row r="75" spans="6:9" ht="12.75">
      <c r="F75" s="231"/>
      <c r="G75" s="232"/>
      <c r="H75" s="232"/>
      <c r="I75" s="46"/>
    </row>
    <row r="76" spans="6:9" ht="12.75">
      <c r="F76" s="231"/>
      <c r="G76" s="232"/>
      <c r="H76" s="232"/>
      <c r="I76" s="46"/>
    </row>
    <row r="77" spans="6:9" ht="12.75">
      <c r="F77" s="231"/>
      <c r="G77" s="232"/>
      <c r="H77" s="232"/>
      <c r="I77" s="46"/>
    </row>
    <row r="78" spans="6:9" ht="12.75">
      <c r="F78" s="231"/>
      <c r="G78" s="232"/>
      <c r="H78" s="232"/>
      <c r="I78" s="46"/>
    </row>
    <row r="79" spans="6:9" ht="12.75">
      <c r="F79" s="231"/>
      <c r="G79" s="232"/>
      <c r="H79" s="232"/>
      <c r="I79" s="46"/>
    </row>
    <row r="80" spans="6:9" ht="12.75">
      <c r="F80" s="231"/>
      <c r="G80" s="232"/>
      <c r="H80" s="232"/>
      <c r="I80" s="46"/>
    </row>
    <row r="81" spans="6:9" ht="12.75">
      <c r="F81" s="231"/>
      <c r="G81" s="232"/>
      <c r="H81" s="232"/>
      <c r="I81" s="46"/>
    </row>
    <row r="82" spans="6:9" ht="12.75">
      <c r="F82" s="231"/>
      <c r="G82" s="232"/>
      <c r="H82" s="232"/>
      <c r="I82" s="46"/>
    </row>
    <row r="83" spans="6:9" ht="12.75">
      <c r="F83" s="231"/>
      <c r="G83" s="232"/>
      <c r="H83" s="232"/>
      <c r="I83" s="46"/>
    </row>
    <row r="84" spans="6:9" ht="12.75">
      <c r="F84" s="231"/>
      <c r="G84" s="232"/>
      <c r="H84" s="232"/>
      <c r="I84" s="46"/>
    </row>
    <row r="85" spans="6:9" ht="12.75">
      <c r="F85" s="231"/>
      <c r="G85" s="232"/>
      <c r="H85" s="232"/>
      <c r="I85" s="46"/>
    </row>
    <row r="86" spans="6:9" ht="12.75">
      <c r="F86" s="231"/>
      <c r="G86" s="232"/>
      <c r="H86" s="232"/>
      <c r="I86" s="46"/>
    </row>
    <row r="87" spans="6:9" ht="12.75">
      <c r="F87" s="231"/>
      <c r="G87" s="232"/>
      <c r="H87" s="232"/>
      <c r="I87" s="46"/>
    </row>
    <row r="88" spans="6:9" ht="12.75">
      <c r="F88" s="231"/>
      <c r="G88" s="232"/>
      <c r="H88" s="232"/>
      <c r="I88" s="46"/>
    </row>
    <row r="89" spans="6:9" ht="12.75">
      <c r="F89" s="231"/>
      <c r="G89" s="232"/>
      <c r="H89" s="232"/>
      <c r="I89" s="46"/>
    </row>
    <row r="90" spans="6:9" ht="12.75">
      <c r="F90" s="231"/>
      <c r="G90" s="232"/>
      <c r="H90" s="232"/>
      <c r="I90" s="46"/>
    </row>
    <row r="91" spans="6:9" ht="12.75">
      <c r="F91" s="231"/>
      <c r="G91" s="232"/>
      <c r="H91" s="232"/>
      <c r="I91" s="46"/>
    </row>
    <row r="92" spans="6:9" ht="12.75">
      <c r="F92" s="231"/>
      <c r="G92" s="232"/>
      <c r="H92" s="232"/>
      <c r="I92" s="46"/>
    </row>
    <row r="93" spans="6:9" ht="12.75">
      <c r="F93" s="231"/>
      <c r="G93" s="232"/>
      <c r="H93" s="232"/>
      <c r="I93" s="46"/>
    </row>
    <row r="94" spans="6:9" ht="12.75">
      <c r="F94" s="231"/>
      <c r="G94" s="232"/>
      <c r="H94" s="232"/>
      <c r="I94" s="46"/>
    </row>
    <row r="95" spans="6:9" ht="12.75">
      <c r="F95" s="231"/>
      <c r="G95" s="232"/>
      <c r="H95" s="232"/>
      <c r="I95" s="46"/>
    </row>
  </sheetData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08"/>
  <sheetViews>
    <sheetView showGridLines="0" showZeros="0" zoomScaleSheetLayoutView="100" workbookViewId="0" topLeftCell="A980">
      <selection activeCell="C999" sqref="C999:D999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customWidth="1"/>
    <col min="9" max="9" width="11.625" style="233" customWidth="1"/>
    <col min="10" max="10" width="11.00390625" style="233" customWidth="1"/>
    <col min="11" max="11" width="10.375" style="233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96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18" t="s">
        <v>2</v>
      </c>
      <c r="B3" s="319"/>
      <c r="C3" s="187" t="s">
        <v>99</v>
      </c>
      <c r="D3" s="237"/>
      <c r="E3" s="238" t="s">
        <v>78</v>
      </c>
      <c r="F3" s="239" t="str">
        <f>'1 1 Rek'!H1</f>
        <v>1</v>
      </c>
      <c r="G3" s="240"/>
    </row>
    <row r="4" spans="1:7" ht="13.5" thickBot="1">
      <c r="A4" s="330" t="s">
        <v>69</v>
      </c>
      <c r="B4" s="321"/>
      <c r="C4" s="193" t="s">
        <v>101</v>
      </c>
      <c r="D4" s="241"/>
      <c r="E4" s="331" t="str">
        <f>'1 1 Rek'!G2</f>
        <v>Liberec - Americká 742/60 - stav. část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15" ht="12.75">
      <c r="A7" s="250" t="s">
        <v>90</v>
      </c>
      <c r="B7" s="251" t="s">
        <v>91</v>
      </c>
      <c r="C7" s="252" t="s">
        <v>92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104</v>
      </c>
      <c r="C8" s="263" t="s">
        <v>105</v>
      </c>
      <c r="D8" s="264" t="s">
        <v>106</v>
      </c>
      <c r="E8" s="265">
        <v>7.6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-0.22</v>
      </c>
      <c r="K8" s="268">
        <f>E8*J8</f>
        <v>-1.672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27" t="s">
        <v>107</v>
      </c>
      <c r="D9" s="328"/>
      <c r="E9" s="273">
        <v>7.6</v>
      </c>
      <c r="F9" s="274"/>
      <c r="G9" s="275"/>
      <c r="H9" s="276"/>
      <c r="I9" s="270"/>
      <c r="J9" s="277"/>
      <c r="K9" s="270"/>
      <c r="M9" s="271" t="s">
        <v>107</v>
      </c>
      <c r="O9" s="260"/>
    </row>
    <row r="10" spans="1:80" ht="12.75">
      <c r="A10" s="261">
        <v>2</v>
      </c>
      <c r="B10" s="262" t="s">
        <v>108</v>
      </c>
      <c r="C10" s="263" t="s">
        <v>109</v>
      </c>
      <c r="D10" s="264" t="s">
        <v>110</v>
      </c>
      <c r="E10" s="265">
        <v>51.494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>
        <v>0</v>
      </c>
      <c r="K10" s="268">
        <f>E10*J10</f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</v>
      </c>
      <c r="CB10" s="260">
        <v>1</v>
      </c>
    </row>
    <row r="11" spans="1:15" ht="33.75">
      <c r="A11" s="269"/>
      <c r="B11" s="272"/>
      <c r="C11" s="327" t="s">
        <v>111</v>
      </c>
      <c r="D11" s="328"/>
      <c r="E11" s="273">
        <v>51.494</v>
      </c>
      <c r="F11" s="274"/>
      <c r="G11" s="275"/>
      <c r="H11" s="276"/>
      <c r="I11" s="270"/>
      <c r="J11" s="277"/>
      <c r="K11" s="270"/>
      <c r="M11" s="271" t="s">
        <v>111</v>
      </c>
      <c r="O11" s="260"/>
    </row>
    <row r="12" spans="1:80" ht="12.75">
      <c r="A12" s="261">
        <v>3</v>
      </c>
      <c r="B12" s="262" t="s">
        <v>112</v>
      </c>
      <c r="C12" s="263" t="s">
        <v>113</v>
      </c>
      <c r="D12" s="264" t="s">
        <v>110</v>
      </c>
      <c r="E12" s="265">
        <v>51.494</v>
      </c>
      <c r="F12" s="265">
        <v>0</v>
      </c>
      <c r="G12" s="266">
        <f>E12*F12</f>
        <v>0</v>
      </c>
      <c r="H12" s="267">
        <v>0</v>
      </c>
      <c r="I12" s="268">
        <f>E12*H12</f>
        <v>0</v>
      </c>
      <c r="J12" s="267">
        <v>0</v>
      </c>
      <c r="K12" s="268">
        <f>E12*J12</f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>IF(AZ12=1,G12,0)</f>
        <v>0</v>
      </c>
      <c r="BB12" s="233">
        <f>IF(AZ12=2,G12,0)</f>
        <v>0</v>
      </c>
      <c r="BC12" s="233">
        <f>IF(AZ12=3,G12,0)</f>
        <v>0</v>
      </c>
      <c r="BD12" s="233">
        <f>IF(AZ12=4,G12,0)</f>
        <v>0</v>
      </c>
      <c r="BE12" s="233">
        <f>IF(AZ12=5,G12,0)</f>
        <v>0</v>
      </c>
      <c r="CA12" s="260">
        <v>1</v>
      </c>
      <c r="CB12" s="260">
        <v>1</v>
      </c>
    </row>
    <row r="13" spans="1:80" ht="12.75">
      <c r="A13" s="261">
        <v>4</v>
      </c>
      <c r="B13" s="262" t="s">
        <v>114</v>
      </c>
      <c r="C13" s="263" t="s">
        <v>115</v>
      </c>
      <c r="D13" s="264" t="s">
        <v>110</v>
      </c>
      <c r="E13" s="265">
        <v>3.636</v>
      </c>
      <c r="F13" s="265">
        <v>0</v>
      </c>
      <c r="G13" s="266">
        <f>E13*F13</f>
        <v>0</v>
      </c>
      <c r="H13" s="267">
        <v>0</v>
      </c>
      <c r="I13" s="268">
        <f>E13*H13</f>
        <v>0</v>
      </c>
      <c r="J13" s="267">
        <v>0</v>
      </c>
      <c r="K13" s="268">
        <f>E13*J13</f>
        <v>0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1</v>
      </c>
      <c r="CB13" s="260">
        <v>1</v>
      </c>
    </row>
    <row r="14" spans="1:15" ht="12.75">
      <c r="A14" s="269"/>
      <c r="B14" s="272"/>
      <c r="C14" s="327" t="s">
        <v>116</v>
      </c>
      <c r="D14" s="328"/>
      <c r="E14" s="273">
        <v>3.636</v>
      </c>
      <c r="F14" s="274"/>
      <c r="G14" s="275"/>
      <c r="H14" s="276"/>
      <c r="I14" s="270"/>
      <c r="J14" s="277"/>
      <c r="K14" s="270"/>
      <c r="M14" s="271" t="s">
        <v>116</v>
      </c>
      <c r="O14" s="260"/>
    </row>
    <row r="15" spans="1:80" ht="12.75">
      <c r="A15" s="261">
        <v>5</v>
      </c>
      <c r="B15" s="262" t="s">
        <v>117</v>
      </c>
      <c r="C15" s="263" t="s">
        <v>118</v>
      </c>
      <c r="D15" s="264" t="s">
        <v>110</v>
      </c>
      <c r="E15" s="265">
        <v>3.636</v>
      </c>
      <c r="F15" s="265">
        <v>0</v>
      </c>
      <c r="G15" s="266">
        <f>E15*F15</f>
        <v>0</v>
      </c>
      <c r="H15" s="267">
        <v>0</v>
      </c>
      <c r="I15" s="268">
        <f>E15*H15</f>
        <v>0</v>
      </c>
      <c r="J15" s="267">
        <v>0</v>
      </c>
      <c r="K15" s="268">
        <f>E15*J15</f>
        <v>0</v>
      </c>
      <c r="O15" s="260">
        <v>2</v>
      </c>
      <c r="AA15" s="233">
        <v>1</v>
      </c>
      <c r="AB15" s="233">
        <v>1</v>
      </c>
      <c r="AC15" s="233">
        <v>1</v>
      </c>
      <c r="AZ15" s="233">
        <v>1</v>
      </c>
      <c r="BA15" s="233">
        <f>IF(AZ15=1,G15,0)</f>
        <v>0</v>
      </c>
      <c r="BB15" s="233">
        <f>IF(AZ15=2,G15,0)</f>
        <v>0</v>
      </c>
      <c r="BC15" s="233">
        <f>IF(AZ15=3,G15,0)</f>
        <v>0</v>
      </c>
      <c r="BD15" s="233">
        <f>IF(AZ15=4,G15,0)</f>
        <v>0</v>
      </c>
      <c r="BE15" s="233">
        <f>IF(AZ15=5,G15,0)</f>
        <v>0</v>
      </c>
      <c r="CA15" s="260">
        <v>1</v>
      </c>
      <c r="CB15" s="260">
        <v>1</v>
      </c>
    </row>
    <row r="16" spans="1:80" ht="12.75">
      <c r="A16" s="261">
        <v>6</v>
      </c>
      <c r="B16" s="262" t="s">
        <v>119</v>
      </c>
      <c r="C16" s="263" t="s">
        <v>120</v>
      </c>
      <c r="D16" s="264" t="s">
        <v>110</v>
      </c>
      <c r="E16" s="265">
        <v>28.844</v>
      </c>
      <c r="F16" s="265">
        <v>0</v>
      </c>
      <c r="G16" s="266">
        <f>E16*F16</f>
        <v>0</v>
      </c>
      <c r="H16" s="267">
        <v>0</v>
      </c>
      <c r="I16" s="268">
        <f>E16*H16</f>
        <v>0</v>
      </c>
      <c r="J16" s="267">
        <v>0</v>
      </c>
      <c r="K16" s="268">
        <f>E16*J16</f>
        <v>0</v>
      </c>
      <c r="O16" s="260">
        <v>2</v>
      </c>
      <c r="AA16" s="233">
        <v>1</v>
      </c>
      <c r="AB16" s="233">
        <v>1</v>
      </c>
      <c r="AC16" s="233">
        <v>1</v>
      </c>
      <c r="AZ16" s="233">
        <v>1</v>
      </c>
      <c r="BA16" s="233">
        <f>IF(AZ16=1,G16,0)</f>
        <v>0</v>
      </c>
      <c r="BB16" s="233">
        <f>IF(AZ16=2,G16,0)</f>
        <v>0</v>
      </c>
      <c r="BC16" s="233">
        <f>IF(AZ16=3,G16,0)</f>
        <v>0</v>
      </c>
      <c r="BD16" s="233">
        <f>IF(AZ16=4,G16,0)</f>
        <v>0</v>
      </c>
      <c r="BE16" s="233">
        <f>IF(AZ16=5,G16,0)</f>
        <v>0</v>
      </c>
      <c r="CA16" s="260">
        <v>1</v>
      </c>
      <c r="CB16" s="260">
        <v>1</v>
      </c>
    </row>
    <row r="17" spans="1:15" ht="12.75">
      <c r="A17" s="269"/>
      <c r="B17" s="272"/>
      <c r="C17" s="327" t="s">
        <v>121</v>
      </c>
      <c r="D17" s="328"/>
      <c r="E17" s="273">
        <v>11.352</v>
      </c>
      <c r="F17" s="274"/>
      <c r="G17" s="275"/>
      <c r="H17" s="276"/>
      <c r="I17" s="270"/>
      <c r="J17" s="277"/>
      <c r="K17" s="270"/>
      <c r="M17" s="271" t="s">
        <v>121</v>
      </c>
      <c r="O17" s="260"/>
    </row>
    <row r="18" spans="1:15" ht="12.75">
      <c r="A18" s="269"/>
      <c r="B18" s="272"/>
      <c r="C18" s="327" t="s">
        <v>122</v>
      </c>
      <c r="D18" s="328"/>
      <c r="E18" s="273">
        <v>17.492</v>
      </c>
      <c r="F18" s="274"/>
      <c r="G18" s="275"/>
      <c r="H18" s="276"/>
      <c r="I18" s="270"/>
      <c r="J18" s="277"/>
      <c r="K18" s="270"/>
      <c r="M18" s="271" t="s">
        <v>122</v>
      </c>
      <c r="O18" s="260"/>
    </row>
    <row r="19" spans="1:80" ht="12.75">
      <c r="A19" s="261">
        <v>7</v>
      </c>
      <c r="B19" s="262" t="s">
        <v>123</v>
      </c>
      <c r="C19" s="263" t="s">
        <v>124</v>
      </c>
      <c r="D19" s="264" t="s">
        <v>110</v>
      </c>
      <c r="E19" s="265">
        <v>28.844</v>
      </c>
      <c r="F19" s="265">
        <v>0</v>
      </c>
      <c r="G19" s="266">
        <f>E19*F19</f>
        <v>0</v>
      </c>
      <c r="H19" s="267">
        <v>0</v>
      </c>
      <c r="I19" s="268">
        <f>E19*H19</f>
        <v>0</v>
      </c>
      <c r="J19" s="267">
        <v>0</v>
      </c>
      <c r="K19" s="268">
        <f>E19*J19</f>
        <v>0</v>
      </c>
      <c r="O19" s="260">
        <v>2</v>
      </c>
      <c r="AA19" s="233">
        <v>1</v>
      </c>
      <c r="AB19" s="233">
        <v>1</v>
      </c>
      <c r="AC19" s="233">
        <v>1</v>
      </c>
      <c r="AZ19" s="233">
        <v>1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</v>
      </c>
      <c r="CB19" s="260">
        <v>1</v>
      </c>
    </row>
    <row r="20" spans="1:80" ht="12.75">
      <c r="A20" s="261">
        <v>8</v>
      </c>
      <c r="B20" s="262" t="s">
        <v>125</v>
      </c>
      <c r="C20" s="263" t="s">
        <v>126</v>
      </c>
      <c r="D20" s="264" t="s">
        <v>110</v>
      </c>
      <c r="E20" s="265">
        <v>2.8986</v>
      </c>
      <c r="F20" s="265">
        <v>0</v>
      </c>
      <c r="G20" s="266">
        <f>E20*F20</f>
        <v>0</v>
      </c>
      <c r="H20" s="267">
        <v>0</v>
      </c>
      <c r="I20" s="268">
        <f>E20*H20</f>
        <v>0</v>
      </c>
      <c r="J20" s="267">
        <v>0</v>
      </c>
      <c r="K20" s="268">
        <f>E20*J20</f>
        <v>0</v>
      </c>
      <c r="O20" s="260">
        <v>2</v>
      </c>
      <c r="AA20" s="233">
        <v>1</v>
      </c>
      <c r="AB20" s="233">
        <v>1</v>
      </c>
      <c r="AC20" s="233">
        <v>1</v>
      </c>
      <c r="AZ20" s="233">
        <v>1</v>
      </c>
      <c r="BA20" s="233">
        <f>IF(AZ20=1,G20,0)</f>
        <v>0</v>
      </c>
      <c r="BB20" s="233">
        <f>IF(AZ20=2,G20,0)</f>
        <v>0</v>
      </c>
      <c r="BC20" s="233">
        <f>IF(AZ20=3,G20,0)</f>
        <v>0</v>
      </c>
      <c r="BD20" s="233">
        <f>IF(AZ20=4,G20,0)</f>
        <v>0</v>
      </c>
      <c r="BE20" s="233">
        <f>IF(AZ20=5,G20,0)</f>
        <v>0</v>
      </c>
      <c r="CA20" s="260">
        <v>1</v>
      </c>
      <c r="CB20" s="260">
        <v>1</v>
      </c>
    </row>
    <row r="21" spans="1:15" ht="33.75">
      <c r="A21" s="269"/>
      <c r="B21" s="272"/>
      <c r="C21" s="327" t="s">
        <v>127</v>
      </c>
      <c r="D21" s="328"/>
      <c r="E21" s="273">
        <v>2.8986</v>
      </c>
      <c r="F21" s="274"/>
      <c r="G21" s="275"/>
      <c r="H21" s="276"/>
      <c r="I21" s="270"/>
      <c r="J21" s="277"/>
      <c r="K21" s="270"/>
      <c r="M21" s="271" t="s">
        <v>127</v>
      </c>
      <c r="O21" s="260"/>
    </row>
    <row r="22" spans="1:80" ht="12.75">
      <c r="A22" s="261">
        <v>9</v>
      </c>
      <c r="B22" s="262" t="s">
        <v>128</v>
      </c>
      <c r="C22" s="263" t="s">
        <v>129</v>
      </c>
      <c r="D22" s="264" t="s">
        <v>110</v>
      </c>
      <c r="E22" s="265">
        <v>40.5729</v>
      </c>
      <c r="F22" s="265">
        <v>0</v>
      </c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15" ht="12.75">
      <c r="A23" s="269"/>
      <c r="B23" s="272"/>
      <c r="C23" s="327" t="s">
        <v>130</v>
      </c>
      <c r="D23" s="328"/>
      <c r="E23" s="273">
        <v>36.1979</v>
      </c>
      <c r="F23" s="274"/>
      <c r="G23" s="275"/>
      <c r="H23" s="276"/>
      <c r="I23" s="270"/>
      <c r="J23" s="277"/>
      <c r="K23" s="270"/>
      <c r="M23" s="271" t="s">
        <v>130</v>
      </c>
      <c r="O23" s="260"/>
    </row>
    <row r="24" spans="1:15" ht="12.75">
      <c r="A24" s="269"/>
      <c r="B24" s="272"/>
      <c r="C24" s="327" t="s">
        <v>131</v>
      </c>
      <c r="D24" s="328"/>
      <c r="E24" s="273">
        <v>0.22</v>
      </c>
      <c r="F24" s="274"/>
      <c r="G24" s="275"/>
      <c r="H24" s="276"/>
      <c r="I24" s="270"/>
      <c r="J24" s="277"/>
      <c r="K24" s="270"/>
      <c r="M24" s="271" t="s">
        <v>131</v>
      </c>
      <c r="O24" s="260"/>
    </row>
    <row r="25" spans="1:15" ht="22.5">
      <c r="A25" s="269"/>
      <c r="B25" s="272"/>
      <c r="C25" s="327" t="s">
        <v>132</v>
      </c>
      <c r="D25" s="328"/>
      <c r="E25" s="273">
        <v>4.155</v>
      </c>
      <c r="F25" s="274"/>
      <c r="G25" s="275"/>
      <c r="H25" s="276"/>
      <c r="I25" s="270"/>
      <c r="J25" s="277"/>
      <c r="K25" s="270"/>
      <c r="M25" s="271" t="s">
        <v>132</v>
      </c>
      <c r="O25" s="260"/>
    </row>
    <row r="26" spans="1:80" ht="12.75">
      <c r="A26" s="261">
        <v>10</v>
      </c>
      <c r="B26" s="262" t="s">
        <v>133</v>
      </c>
      <c r="C26" s="263" t="s">
        <v>134</v>
      </c>
      <c r="D26" s="264" t="s">
        <v>110</v>
      </c>
      <c r="E26" s="265">
        <v>87.899</v>
      </c>
      <c r="F26" s="265">
        <v>0</v>
      </c>
      <c r="G26" s="266">
        <f>E26*F26</f>
        <v>0</v>
      </c>
      <c r="H26" s="267">
        <v>0</v>
      </c>
      <c r="I26" s="268">
        <f>E26*H26</f>
        <v>0</v>
      </c>
      <c r="J26" s="267">
        <v>0</v>
      </c>
      <c r="K26" s="268">
        <f>E26*J26</f>
        <v>0</v>
      </c>
      <c r="O26" s="260">
        <v>2</v>
      </c>
      <c r="AA26" s="233">
        <v>1</v>
      </c>
      <c r="AB26" s="233">
        <v>1</v>
      </c>
      <c r="AC26" s="233">
        <v>1</v>
      </c>
      <c r="AZ26" s="233">
        <v>1</v>
      </c>
      <c r="BA26" s="233">
        <f>IF(AZ26=1,G26,0)</f>
        <v>0</v>
      </c>
      <c r="BB26" s="233">
        <f>IF(AZ26=2,G26,0)</f>
        <v>0</v>
      </c>
      <c r="BC26" s="233">
        <f>IF(AZ26=3,G26,0)</f>
        <v>0</v>
      </c>
      <c r="BD26" s="233">
        <f>IF(AZ26=4,G26,0)</f>
        <v>0</v>
      </c>
      <c r="BE26" s="233">
        <f>IF(AZ26=5,G26,0)</f>
        <v>0</v>
      </c>
      <c r="CA26" s="260">
        <v>1</v>
      </c>
      <c r="CB26" s="260">
        <v>1</v>
      </c>
    </row>
    <row r="27" spans="1:15" ht="12.75">
      <c r="A27" s="269"/>
      <c r="B27" s="272"/>
      <c r="C27" s="327" t="s">
        <v>135</v>
      </c>
      <c r="D27" s="328"/>
      <c r="E27" s="273">
        <v>87.899</v>
      </c>
      <c r="F27" s="274"/>
      <c r="G27" s="275"/>
      <c r="H27" s="276"/>
      <c r="I27" s="270"/>
      <c r="J27" s="277"/>
      <c r="K27" s="270"/>
      <c r="M27" s="271" t="s">
        <v>135</v>
      </c>
      <c r="O27" s="260"/>
    </row>
    <row r="28" spans="1:80" ht="12.75">
      <c r="A28" s="261">
        <v>11</v>
      </c>
      <c r="B28" s="262" t="s">
        <v>136</v>
      </c>
      <c r="C28" s="263" t="s">
        <v>137</v>
      </c>
      <c r="D28" s="264" t="s">
        <v>110</v>
      </c>
      <c r="E28" s="265">
        <v>87.899</v>
      </c>
      <c r="F28" s="265">
        <v>0</v>
      </c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80" ht="12.75">
      <c r="A29" s="261">
        <v>12</v>
      </c>
      <c r="B29" s="262" t="s">
        <v>138</v>
      </c>
      <c r="C29" s="263" t="s">
        <v>139</v>
      </c>
      <c r="D29" s="264" t="s">
        <v>110</v>
      </c>
      <c r="E29" s="265">
        <v>39.5465</v>
      </c>
      <c r="F29" s="265">
        <v>0</v>
      </c>
      <c r="G29" s="266">
        <f>E29*F29</f>
        <v>0</v>
      </c>
      <c r="H29" s="267">
        <v>0</v>
      </c>
      <c r="I29" s="268">
        <f>E29*H29</f>
        <v>0</v>
      </c>
      <c r="J29" s="267">
        <v>0</v>
      </c>
      <c r="K29" s="268">
        <f>E29*J29</f>
        <v>0</v>
      </c>
      <c r="O29" s="260">
        <v>2</v>
      </c>
      <c r="AA29" s="233">
        <v>1</v>
      </c>
      <c r="AB29" s="233">
        <v>1</v>
      </c>
      <c r="AC29" s="233">
        <v>1</v>
      </c>
      <c r="AZ29" s="233">
        <v>1</v>
      </c>
      <c r="BA29" s="233">
        <f>IF(AZ29=1,G29,0)</f>
        <v>0</v>
      </c>
      <c r="BB29" s="233">
        <f>IF(AZ29=2,G29,0)</f>
        <v>0</v>
      </c>
      <c r="BC29" s="233">
        <f>IF(AZ29=3,G29,0)</f>
        <v>0</v>
      </c>
      <c r="BD29" s="233">
        <f>IF(AZ29=4,G29,0)</f>
        <v>0</v>
      </c>
      <c r="BE29" s="233">
        <f>IF(AZ29=5,G29,0)</f>
        <v>0</v>
      </c>
      <c r="CA29" s="260">
        <v>1</v>
      </c>
      <c r="CB29" s="260">
        <v>1</v>
      </c>
    </row>
    <row r="30" spans="1:15" ht="12.75">
      <c r="A30" s="269"/>
      <c r="B30" s="272"/>
      <c r="C30" s="327" t="s">
        <v>140</v>
      </c>
      <c r="D30" s="328"/>
      <c r="E30" s="273">
        <v>17.8995</v>
      </c>
      <c r="F30" s="274"/>
      <c r="G30" s="275"/>
      <c r="H30" s="276"/>
      <c r="I30" s="270"/>
      <c r="J30" s="277"/>
      <c r="K30" s="270"/>
      <c r="M30" s="271" t="s">
        <v>140</v>
      </c>
      <c r="O30" s="260"/>
    </row>
    <row r="31" spans="1:15" ht="12.75">
      <c r="A31" s="269"/>
      <c r="B31" s="272"/>
      <c r="C31" s="327" t="s">
        <v>141</v>
      </c>
      <c r="D31" s="328"/>
      <c r="E31" s="273">
        <v>4.155</v>
      </c>
      <c r="F31" s="274"/>
      <c r="G31" s="275"/>
      <c r="H31" s="276"/>
      <c r="I31" s="270"/>
      <c r="J31" s="277"/>
      <c r="K31" s="270"/>
      <c r="M31" s="271" t="s">
        <v>141</v>
      </c>
      <c r="O31" s="260"/>
    </row>
    <row r="32" spans="1:15" ht="12.75">
      <c r="A32" s="269"/>
      <c r="B32" s="272"/>
      <c r="C32" s="327" t="s">
        <v>142</v>
      </c>
      <c r="D32" s="328"/>
      <c r="E32" s="273">
        <v>17.492</v>
      </c>
      <c r="F32" s="274"/>
      <c r="G32" s="275"/>
      <c r="H32" s="276"/>
      <c r="I32" s="270"/>
      <c r="J32" s="277"/>
      <c r="K32" s="270"/>
      <c r="M32" s="271" t="s">
        <v>142</v>
      </c>
      <c r="O32" s="260"/>
    </row>
    <row r="33" spans="1:80" ht="12.75">
      <c r="A33" s="261">
        <v>13</v>
      </c>
      <c r="B33" s="262" t="s">
        <v>143</v>
      </c>
      <c r="C33" s="263" t="s">
        <v>144</v>
      </c>
      <c r="D33" s="264" t="s">
        <v>145</v>
      </c>
      <c r="E33" s="265">
        <v>149.4283</v>
      </c>
      <c r="F33" s="265">
        <v>0</v>
      </c>
      <c r="G33" s="266">
        <f>E33*F33</f>
        <v>0</v>
      </c>
      <c r="H33" s="267">
        <v>0</v>
      </c>
      <c r="I33" s="268">
        <f>E33*H33</f>
        <v>0</v>
      </c>
      <c r="J33" s="267">
        <v>0</v>
      </c>
      <c r="K33" s="268">
        <f>E33*J33</f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</v>
      </c>
      <c r="CB33" s="260">
        <v>1</v>
      </c>
    </row>
    <row r="34" spans="1:15" ht="12.75">
      <c r="A34" s="269"/>
      <c r="B34" s="272"/>
      <c r="C34" s="327" t="s">
        <v>146</v>
      </c>
      <c r="D34" s="328"/>
      <c r="E34" s="273">
        <v>149.4283</v>
      </c>
      <c r="F34" s="274"/>
      <c r="G34" s="275"/>
      <c r="H34" s="276"/>
      <c r="I34" s="270"/>
      <c r="J34" s="277"/>
      <c r="K34" s="270"/>
      <c r="M34" s="271" t="s">
        <v>146</v>
      </c>
      <c r="O34" s="260"/>
    </row>
    <row r="35" spans="1:57" ht="12.75">
      <c r="A35" s="278"/>
      <c r="B35" s="279" t="s">
        <v>94</v>
      </c>
      <c r="C35" s="280" t="s">
        <v>103</v>
      </c>
      <c r="D35" s="281"/>
      <c r="E35" s="282"/>
      <c r="F35" s="283"/>
      <c r="G35" s="284">
        <f>SUM(G7:G34)</f>
        <v>0</v>
      </c>
      <c r="H35" s="285"/>
      <c r="I35" s="286">
        <f>SUM(I7:I34)</f>
        <v>0</v>
      </c>
      <c r="J35" s="285"/>
      <c r="K35" s="286">
        <f>SUM(K7:K34)</f>
        <v>-1.672</v>
      </c>
      <c r="O35" s="260">
        <v>4</v>
      </c>
      <c r="BA35" s="287">
        <f>SUM(BA7:BA34)</f>
        <v>0</v>
      </c>
      <c r="BB35" s="287">
        <f>SUM(BB7:BB34)</f>
        <v>0</v>
      </c>
      <c r="BC35" s="287">
        <f>SUM(BC7:BC34)</f>
        <v>0</v>
      </c>
      <c r="BD35" s="287">
        <f>SUM(BD7:BD34)</f>
        <v>0</v>
      </c>
      <c r="BE35" s="287">
        <f>SUM(BE7:BE34)</f>
        <v>0</v>
      </c>
    </row>
    <row r="36" spans="1:15" ht="12.75">
      <c r="A36" s="250" t="s">
        <v>90</v>
      </c>
      <c r="B36" s="251" t="s">
        <v>147</v>
      </c>
      <c r="C36" s="252" t="s">
        <v>148</v>
      </c>
      <c r="D36" s="253"/>
      <c r="E36" s="254"/>
      <c r="F36" s="254"/>
      <c r="G36" s="255"/>
      <c r="H36" s="256"/>
      <c r="I36" s="257"/>
      <c r="J36" s="258"/>
      <c r="K36" s="259"/>
      <c r="O36" s="260">
        <v>1</v>
      </c>
    </row>
    <row r="37" spans="1:80" ht="12.75">
      <c r="A37" s="261">
        <v>14</v>
      </c>
      <c r="B37" s="262" t="s">
        <v>150</v>
      </c>
      <c r="C37" s="263" t="s">
        <v>151</v>
      </c>
      <c r="D37" s="264" t="s">
        <v>110</v>
      </c>
      <c r="E37" s="265">
        <v>25.848</v>
      </c>
      <c r="F37" s="265">
        <v>0</v>
      </c>
      <c r="G37" s="266">
        <f>E37*F37</f>
        <v>0</v>
      </c>
      <c r="H37" s="267">
        <v>2.525</v>
      </c>
      <c r="I37" s="268">
        <f>E37*H37</f>
        <v>65.2662</v>
      </c>
      <c r="J37" s="267">
        <v>0</v>
      </c>
      <c r="K37" s="268">
        <f>E37*J37</f>
        <v>0</v>
      </c>
      <c r="O37" s="260">
        <v>2</v>
      </c>
      <c r="AA37" s="233">
        <v>1</v>
      </c>
      <c r="AB37" s="233">
        <v>1</v>
      </c>
      <c r="AC37" s="233">
        <v>1</v>
      </c>
      <c r="AZ37" s="233">
        <v>1</v>
      </c>
      <c r="BA37" s="233">
        <f>IF(AZ37=1,G37,0)</f>
        <v>0</v>
      </c>
      <c r="BB37" s="233">
        <f>IF(AZ37=2,G37,0)</f>
        <v>0</v>
      </c>
      <c r="BC37" s="233">
        <f>IF(AZ37=3,G37,0)</f>
        <v>0</v>
      </c>
      <c r="BD37" s="233">
        <f>IF(AZ37=4,G37,0)</f>
        <v>0</v>
      </c>
      <c r="BE37" s="233">
        <f>IF(AZ37=5,G37,0)</f>
        <v>0</v>
      </c>
      <c r="CA37" s="260">
        <v>1</v>
      </c>
      <c r="CB37" s="260">
        <v>1</v>
      </c>
    </row>
    <row r="38" spans="1:15" ht="12.75">
      <c r="A38" s="269"/>
      <c r="B38" s="272"/>
      <c r="C38" s="327" t="s">
        <v>152</v>
      </c>
      <c r="D38" s="328"/>
      <c r="E38" s="273">
        <v>12.618</v>
      </c>
      <c r="F38" s="274"/>
      <c r="G38" s="275"/>
      <c r="H38" s="276"/>
      <c r="I38" s="270"/>
      <c r="J38" s="277"/>
      <c r="K38" s="270"/>
      <c r="M38" s="271" t="s">
        <v>152</v>
      </c>
      <c r="O38" s="260"/>
    </row>
    <row r="39" spans="1:15" ht="12.75">
      <c r="A39" s="269"/>
      <c r="B39" s="272"/>
      <c r="C39" s="327" t="s">
        <v>153</v>
      </c>
      <c r="D39" s="328"/>
      <c r="E39" s="273">
        <v>13.23</v>
      </c>
      <c r="F39" s="274"/>
      <c r="G39" s="275"/>
      <c r="H39" s="276"/>
      <c r="I39" s="270"/>
      <c r="J39" s="277"/>
      <c r="K39" s="270"/>
      <c r="M39" s="271" t="s">
        <v>153</v>
      </c>
      <c r="O39" s="260"/>
    </row>
    <row r="40" spans="1:80" ht="12.75">
      <c r="A40" s="261">
        <v>15</v>
      </c>
      <c r="B40" s="262" t="s">
        <v>154</v>
      </c>
      <c r="C40" s="263" t="s">
        <v>155</v>
      </c>
      <c r="D40" s="264" t="s">
        <v>106</v>
      </c>
      <c r="E40" s="265">
        <v>6.0225</v>
      </c>
      <c r="F40" s="265">
        <v>0</v>
      </c>
      <c r="G40" s="266">
        <f>E40*F40</f>
        <v>0</v>
      </c>
      <c r="H40" s="267">
        <v>0.03905</v>
      </c>
      <c r="I40" s="268">
        <f>E40*H40</f>
        <v>0.235178625</v>
      </c>
      <c r="J40" s="267">
        <v>0</v>
      </c>
      <c r="K40" s="268">
        <f>E40*J40</f>
        <v>0</v>
      </c>
      <c r="O40" s="260">
        <v>2</v>
      </c>
      <c r="AA40" s="233">
        <v>1</v>
      </c>
      <c r="AB40" s="233">
        <v>1</v>
      </c>
      <c r="AC40" s="233">
        <v>1</v>
      </c>
      <c r="AZ40" s="233">
        <v>1</v>
      </c>
      <c r="BA40" s="233">
        <f>IF(AZ40=1,G40,0)</f>
        <v>0</v>
      </c>
      <c r="BB40" s="233">
        <f>IF(AZ40=2,G40,0)</f>
        <v>0</v>
      </c>
      <c r="BC40" s="233">
        <f>IF(AZ40=3,G40,0)</f>
        <v>0</v>
      </c>
      <c r="BD40" s="233">
        <f>IF(AZ40=4,G40,0)</f>
        <v>0</v>
      </c>
      <c r="BE40" s="233">
        <f>IF(AZ40=5,G40,0)</f>
        <v>0</v>
      </c>
      <c r="CA40" s="260">
        <v>1</v>
      </c>
      <c r="CB40" s="260">
        <v>1</v>
      </c>
    </row>
    <row r="41" spans="1:15" ht="12.75">
      <c r="A41" s="269"/>
      <c r="B41" s="272"/>
      <c r="C41" s="327" t="s">
        <v>156</v>
      </c>
      <c r="D41" s="328"/>
      <c r="E41" s="273">
        <v>6.0225</v>
      </c>
      <c r="F41" s="274"/>
      <c r="G41" s="275"/>
      <c r="H41" s="276"/>
      <c r="I41" s="270"/>
      <c r="J41" s="277"/>
      <c r="K41" s="270"/>
      <c r="M41" s="271" t="s">
        <v>156</v>
      </c>
      <c r="O41" s="260"/>
    </row>
    <row r="42" spans="1:80" ht="12.75">
      <c r="A42" s="261">
        <v>16</v>
      </c>
      <c r="B42" s="262" t="s">
        <v>157</v>
      </c>
      <c r="C42" s="263" t="s">
        <v>158</v>
      </c>
      <c r="D42" s="264" t="s">
        <v>106</v>
      </c>
      <c r="E42" s="265">
        <v>6.0225</v>
      </c>
      <c r="F42" s="265">
        <v>0</v>
      </c>
      <c r="G42" s="266">
        <f>E42*F42</f>
        <v>0</v>
      </c>
      <c r="H42" s="267">
        <v>0</v>
      </c>
      <c r="I42" s="268">
        <f>E42*H42</f>
        <v>0</v>
      </c>
      <c r="J42" s="267">
        <v>0</v>
      </c>
      <c r="K42" s="268">
        <f>E42*J42</f>
        <v>0</v>
      </c>
      <c r="O42" s="260">
        <v>2</v>
      </c>
      <c r="AA42" s="233">
        <v>1</v>
      </c>
      <c r="AB42" s="233">
        <v>1</v>
      </c>
      <c r="AC42" s="233">
        <v>1</v>
      </c>
      <c r="AZ42" s="233">
        <v>1</v>
      </c>
      <c r="BA42" s="233">
        <f>IF(AZ42=1,G42,0)</f>
        <v>0</v>
      </c>
      <c r="BB42" s="233">
        <f>IF(AZ42=2,G42,0)</f>
        <v>0</v>
      </c>
      <c r="BC42" s="233">
        <f>IF(AZ42=3,G42,0)</f>
        <v>0</v>
      </c>
      <c r="BD42" s="233">
        <f>IF(AZ42=4,G42,0)</f>
        <v>0</v>
      </c>
      <c r="BE42" s="233">
        <f>IF(AZ42=5,G42,0)</f>
        <v>0</v>
      </c>
      <c r="CA42" s="260">
        <v>1</v>
      </c>
      <c r="CB42" s="260">
        <v>1</v>
      </c>
    </row>
    <row r="43" spans="1:80" ht="22.5">
      <c r="A43" s="261">
        <v>17</v>
      </c>
      <c r="B43" s="262" t="s">
        <v>159</v>
      </c>
      <c r="C43" s="263" t="s">
        <v>160</v>
      </c>
      <c r="D43" s="264" t="s">
        <v>145</v>
      </c>
      <c r="E43" s="265">
        <v>1.2097</v>
      </c>
      <c r="F43" s="265">
        <v>0</v>
      </c>
      <c r="G43" s="266">
        <f>E43*F43</f>
        <v>0</v>
      </c>
      <c r="H43" s="267">
        <v>1.05474</v>
      </c>
      <c r="I43" s="268">
        <f>E43*H43</f>
        <v>1.275918978</v>
      </c>
      <c r="J43" s="267">
        <v>0</v>
      </c>
      <c r="K43" s="268">
        <f>E43*J43</f>
        <v>0</v>
      </c>
      <c r="O43" s="260">
        <v>2</v>
      </c>
      <c r="AA43" s="233">
        <v>1</v>
      </c>
      <c r="AB43" s="233">
        <v>1</v>
      </c>
      <c r="AC43" s="233">
        <v>1</v>
      </c>
      <c r="AZ43" s="233">
        <v>1</v>
      </c>
      <c r="BA43" s="233">
        <f>IF(AZ43=1,G43,0)</f>
        <v>0</v>
      </c>
      <c r="BB43" s="233">
        <f>IF(AZ43=2,G43,0)</f>
        <v>0</v>
      </c>
      <c r="BC43" s="233">
        <f>IF(AZ43=3,G43,0)</f>
        <v>0</v>
      </c>
      <c r="BD43" s="233">
        <f>IF(AZ43=4,G43,0)</f>
        <v>0</v>
      </c>
      <c r="BE43" s="233">
        <f>IF(AZ43=5,G43,0)</f>
        <v>0</v>
      </c>
      <c r="CA43" s="260">
        <v>1</v>
      </c>
      <c r="CB43" s="260">
        <v>1</v>
      </c>
    </row>
    <row r="44" spans="1:15" ht="12.75">
      <c r="A44" s="269"/>
      <c r="B44" s="272"/>
      <c r="C44" s="327" t="s">
        <v>161</v>
      </c>
      <c r="D44" s="328"/>
      <c r="E44" s="273">
        <v>0.5905</v>
      </c>
      <c r="F44" s="274"/>
      <c r="G44" s="275"/>
      <c r="H44" s="276"/>
      <c r="I44" s="270"/>
      <c r="J44" s="277"/>
      <c r="K44" s="270"/>
      <c r="M44" s="271" t="s">
        <v>161</v>
      </c>
      <c r="O44" s="260"/>
    </row>
    <row r="45" spans="1:15" ht="12.75">
      <c r="A45" s="269"/>
      <c r="B45" s="272"/>
      <c r="C45" s="327" t="s">
        <v>162</v>
      </c>
      <c r="D45" s="328"/>
      <c r="E45" s="273">
        <v>0.6192</v>
      </c>
      <c r="F45" s="274"/>
      <c r="G45" s="275"/>
      <c r="H45" s="276"/>
      <c r="I45" s="270"/>
      <c r="J45" s="277"/>
      <c r="K45" s="270"/>
      <c r="M45" s="271" t="s">
        <v>162</v>
      </c>
      <c r="O45" s="260"/>
    </row>
    <row r="46" spans="1:80" ht="22.5">
      <c r="A46" s="261">
        <v>18</v>
      </c>
      <c r="B46" s="262" t="s">
        <v>163</v>
      </c>
      <c r="C46" s="263" t="s">
        <v>164</v>
      </c>
      <c r="D46" s="264" t="s">
        <v>106</v>
      </c>
      <c r="E46" s="265">
        <v>69.9</v>
      </c>
      <c r="F46" s="265">
        <v>0</v>
      </c>
      <c r="G46" s="266">
        <f>E46*F46</f>
        <v>0</v>
      </c>
      <c r="H46" s="267">
        <v>0.74</v>
      </c>
      <c r="I46" s="268">
        <f>E46*H46</f>
        <v>51.726000000000006</v>
      </c>
      <c r="J46" s="267">
        <v>0</v>
      </c>
      <c r="K46" s="268">
        <f>E46*J46</f>
        <v>0</v>
      </c>
      <c r="O46" s="260">
        <v>2</v>
      </c>
      <c r="AA46" s="233">
        <v>1</v>
      </c>
      <c r="AB46" s="233">
        <v>1</v>
      </c>
      <c r="AC46" s="233">
        <v>1</v>
      </c>
      <c r="AZ46" s="233">
        <v>1</v>
      </c>
      <c r="BA46" s="233">
        <f>IF(AZ46=1,G46,0)</f>
        <v>0</v>
      </c>
      <c r="BB46" s="233">
        <f>IF(AZ46=2,G46,0)</f>
        <v>0</v>
      </c>
      <c r="BC46" s="233">
        <f>IF(AZ46=3,G46,0)</f>
        <v>0</v>
      </c>
      <c r="BD46" s="233">
        <f>IF(AZ46=4,G46,0)</f>
        <v>0</v>
      </c>
      <c r="BE46" s="233">
        <f>IF(AZ46=5,G46,0)</f>
        <v>0</v>
      </c>
      <c r="CA46" s="260">
        <v>1</v>
      </c>
      <c r="CB46" s="260">
        <v>1</v>
      </c>
    </row>
    <row r="47" spans="1:15" ht="12.75">
      <c r="A47" s="269"/>
      <c r="B47" s="272"/>
      <c r="C47" s="327" t="s">
        <v>165</v>
      </c>
      <c r="D47" s="328"/>
      <c r="E47" s="273">
        <v>3.4125</v>
      </c>
      <c r="F47" s="274"/>
      <c r="G47" s="275"/>
      <c r="H47" s="276"/>
      <c r="I47" s="270"/>
      <c r="J47" s="277"/>
      <c r="K47" s="270"/>
      <c r="M47" s="271" t="s">
        <v>165</v>
      </c>
      <c r="O47" s="260"/>
    </row>
    <row r="48" spans="1:15" ht="12.75">
      <c r="A48" s="269"/>
      <c r="B48" s="272"/>
      <c r="C48" s="327" t="s">
        <v>166</v>
      </c>
      <c r="D48" s="328"/>
      <c r="E48" s="273">
        <v>66.4875</v>
      </c>
      <c r="F48" s="274"/>
      <c r="G48" s="275"/>
      <c r="H48" s="276"/>
      <c r="I48" s="270"/>
      <c r="J48" s="277"/>
      <c r="K48" s="270"/>
      <c r="M48" s="271" t="s">
        <v>166</v>
      </c>
      <c r="O48" s="260"/>
    </row>
    <row r="49" spans="1:80" ht="12.75">
      <c r="A49" s="261">
        <v>19</v>
      </c>
      <c r="B49" s="262" t="s">
        <v>167</v>
      </c>
      <c r="C49" s="263" t="s">
        <v>168</v>
      </c>
      <c r="D49" s="264" t="s">
        <v>110</v>
      </c>
      <c r="E49" s="265">
        <v>13.04</v>
      </c>
      <c r="F49" s="265">
        <v>0</v>
      </c>
      <c r="G49" s="266">
        <f>E49*F49</f>
        <v>0</v>
      </c>
      <c r="H49" s="267">
        <v>2.525</v>
      </c>
      <c r="I49" s="268">
        <f>E49*H49</f>
        <v>32.925999999999995</v>
      </c>
      <c r="J49" s="267">
        <v>0</v>
      </c>
      <c r="K49" s="268">
        <f>E49*J49</f>
        <v>0</v>
      </c>
      <c r="O49" s="260">
        <v>2</v>
      </c>
      <c r="AA49" s="233">
        <v>1</v>
      </c>
      <c r="AB49" s="233">
        <v>1</v>
      </c>
      <c r="AC49" s="233">
        <v>1</v>
      </c>
      <c r="AZ49" s="233">
        <v>1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1</v>
      </c>
      <c r="CB49" s="260">
        <v>1</v>
      </c>
    </row>
    <row r="50" spans="1:15" ht="12.75">
      <c r="A50" s="269"/>
      <c r="B50" s="272"/>
      <c r="C50" s="327" t="s">
        <v>169</v>
      </c>
      <c r="D50" s="328"/>
      <c r="E50" s="273">
        <v>3.216</v>
      </c>
      <c r="F50" s="274"/>
      <c r="G50" s="275"/>
      <c r="H50" s="276"/>
      <c r="I50" s="270"/>
      <c r="J50" s="277"/>
      <c r="K50" s="270"/>
      <c r="M50" s="271" t="s">
        <v>169</v>
      </c>
      <c r="O50" s="260"/>
    </row>
    <row r="51" spans="1:15" ht="12.75">
      <c r="A51" s="269"/>
      <c r="B51" s="272"/>
      <c r="C51" s="327" t="s">
        <v>170</v>
      </c>
      <c r="D51" s="328"/>
      <c r="E51" s="273">
        <v>4.352</v>
      </c>
      <c r="F51" s="274"/>
      <c r="G51" s="275"/>
      <c r="H51" s="276"/>
      <c r="I51" s="270"/>
      <c r="J51" s="277"/>
      <c r="K51" s="270"/>
      <c r="M51" s="271" t="s">
        <v>170</v>
      </c>
      <c r="O51" s="260"/>
    </row>
    <row r="52" spans="1:15" ht="12.75">
      <c r="A52" s="269"/>
      <c r="B52" s="272"/>
      <c r="C52" s="327" t="s">
        <v>171</v>
      </c>
      <c r="D52" s="328"/>
      <c r="E52" s="273">
        <v>5.34</v>
      </c>
      <c r="F52" s="274"/>
      <c r="G52" s="275"/>
      <c r="H52" s="276"/>
      <c r="I52" s="270"/>
      <c r="J52" s="277"/>
      <c r="K52" s="270"/>
      <c r="M52" s="271" t="s">
        <v>171</v>
      </c>
      <c r="O52" s="260"/>
    </row>
    <row r="53" spans="1:15" ht="12.75">
      <c r="A53" s="269"/>
      <c r="B53" s="272"/>
      <c r="C53" s="327" t="s">
        <v>172</v>
      </c>
      <c r="D53" s="328"/>
      <c r="E53" s="273">
        <v>0.132</v>
      </c>
      <c r="F53" s="274"/>
      <c r="G53" s="275"/>
      <c r="H53" s="276"/>
      <c r="I53" s="270"/>
      <c r="J53" s="277"/>
      <c r="K53" s="270"/>
      <c r="M53" s="271" t="s">
        <v>172</v>
      </c>
      <c r="O53" s="260"/>
    </row>
    <row r="54" spans="1:80" ht="12.75">
      <c r="A54" s="261">
        <v>20</v>
      </c>
      <c r="B54" s="262" t="s">
        <v>173</v>
      </c>
      <c r="C54" s="263" t="s">
        <v>174</v>
      </c>
      <c r="D54" s="264" t="s">
        <v>145</v>
      </c>
      <c r="E54" s="265">
        <v>0.7186</v>
      </c>
      <c r="F54" s="265">
        <v>0</v>
      </c>
      <c r="G54" s="266">
        <f>E54*F54</f>
        <v>0</v>
      </c>
      <c r="H54" s="267">
        <v>1.02116</v>
      </c>
      <c r="I54" s="268">
        <f>E54*H54</f>
        <v>0.7338055760000001</v>
      </c>
      <c r="J54" s="267">
        <v>0</v>
      </c>
      <c r="K54" s="268">
        <f>E54*J54</f>
        <v>0</v>
      </c>
      <c r="O54" s="260">
        <v>2</v>
      </c>
      <c r="AA54" s="233">
        <v>1</v>
      </c>
      <c r="AB54" s="233">
        <v>1</v>
      </c>
      <c r="AC54" s="233">
        <v>1</v>
      </c>
      <c r="AZ54" s="233">
        <v>1</v>
      </c>
      <c r="BA54" s="233">
        <f>IF(AZ54=1,G54,0)</f>
        <v>0</v>
      </c>
      <c r="BB54" s="233">
        <f>IF(AZ54=2,G54,0)</f>
        <v>0</v>
      </c>
      <c r="BC54" s="233">
        <f>IF(AZ54=3,G54,0)</f>
        <v>0</v>
      </c>
      <c r="BD54" s="233">
        <f>IF(AZ54=4,G54,0)</f>
        <v>0</v>
      </c>
      <c r="BE54" s="233">
        <f>IF(AZ54=5,G54,0)</f>
        <v>0</v>
      </c>
      <c r="CA54" s="260">
        <v>1</v>
      </c>
      <c r="CB54" s="260">
        <v>1</v>
      </c>
    </row>
    <row r="55" spans="1:15" ht="12.75">
      <c r="A55" s="269"/>
      <c r="B55" s="272"/>
      <c r="C55" s="327" t="s">
        <v>175</v>
      </c>
      <c r="D55" s="328"/>
      <c r="E55" s="273">
        <v>0.0351</v>
      </c>
      <c r="F55" s="274"/>
      <c r="G55" s="275"/>
      <c r="H55" s="276"/>
      <c r="I55" s="270"/>
      <c r="J55" s="277"/>
      <c r="K55" s="270"/>
      <c r="M55" s="271" t="s">
        <v>175</v>
      </c>
      <c r="O55" s="260"/>
    </row>
    <row r="56" spans="1:15" ht="22.5">
      <c r="A56" s="269"/>
      <c r="B56" s="272"/>
      <c r="C56" s="327" t="s">
        <v>176</v>
      </c>
      <c r="D56" s="328"/>
      <c r="E56" s="273">
        <v>0.6835</v>
      </c>
      <c r="F56" s="274"/>
      <c r="G56" s="275"/>
      <c r="H56" s="276"/>
      <c r="I56" s="270"/>
      <c r="J56" s="277"/>
      <c r="K56" s="270"/>
      <c r="M56" s="271" t="s">
        <v>176</v>
      </c>
      <c r="O56" s="260"/>
    </row>
    <row r="57" spans="1:80" ht="12.75">
      <c r="A57" s="261">
        <v>21</v>
      </c>
      <c r="B57" s="262" t="s">
        <v>177</v>
      </c>
      <c r="C57" s="263" t="s">
        <v>178</v>
      </c>
      <c r="D57" s="264" t="s">
        <v>110</v>
      </c>
      <c r="E57" s="265">
        <v>2.8986</v>
      </c>
      <c r="F57" s="265">
        <v>0</v>
      </c>
      <c r="G57" s="266">
        <f>E57*F57</f>
        <v>0</v>
      </c>
      <c r="H57" s="267">
        <v>1.8463</v>
      </c>
      <c r="I57" s="268">
        <f>E57*H57</f>
        <v>5.3516851800000005</v>
      </c>
      <c r="J57" s="267">
        <v>0</v>
      </c>
      <c r="K57" s="268">
        <f>E57*J57</f>
        <v>0</v>
      </c>
      <c r="O57" s="260">
        <v>2</v>
      </c>
      <c r="AA57" s="233">
        <v>1</v>
      </c>
      <c r="AB57" s="233">
        <v>1</v>
      </c>
      <c r="AC57" s="233">
        <v>1</v>
      </c>
      <c r="AZ57" s="233">
        <v>1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1</v>
      </c>
      <c r="CB57" s="260">
        <v>1</v>
      </c>
    </row>
    <row r="58" spans="1:15" ht="33.75">
      <c r="A58" s="269"/>
      <c r="B58" s="272"/>
      <c r="C58" s="327" t="s">
        <v>179</v>
      </c>
      <c r="D58" s="328"/>
      <c r="E58" s="273">
        <v>2.8986</v>
      </c>
      <c r="F58" s="274"/>
      <c r="G58" s="275"/>
      <c r="H58" s="276"/>
      <c r="I58" s="270"/>
      <c r="J58" s="277"/>
      <c r="K58" s="270"/>
      <c r="M58" s="271" t="s">
        <v>179</v>
      </c>
      <c r="O58" s="260"/>
    </row>
    <row r="59" spans="1:80" ht="22.5">
      <c r="A59" s="261">
        <v>22</v>
      </c>
      <c r="B59" s="262" t="s">
        <v>180</v>
      </c>
      <c r="C59" s="263" t="s">
        <v>181</v>
      </c>
      <c r="D59" s="264" t="s">
        <v>182</v>
      </c>
      <c r="E59" s="265">
        <v>80</v>
      </c>
      <c r="F59" s="265">
        <v>0</v>
      </c>
      <c r="G59" s="266">
        <f>E59*F59</f>
        <v>0</v>
      </c>
      <c r="H59" s="267">
        <v>0.43651</v>
      </c>
      <c r="I59" s="268">
        <f>E59*H59</f>
        <v>34.9208</v>
      </c>
      <c r="J59" s="267">
        <v>0</v>
      </c>
      <c r="K59" s="268">
        <f>E59*J59</f>
        <v>0</v>
      </c>
      <c r="O59" s="260">
        <v>2</v>
      </c>
      <c r="AA59" s="233">
        <v>2</v>
      </c>
      <c r="AB59" s="233">
        <v>1</v>
      </c>
      <c r="AC59" s="233">
        <v>1</v>
      </c>
      <c r="AZ59" s="233">
        <v>1</v>
      </c>
      <c r="BA59" s="233">
        <f>IF(AZ59=1,G59,0)</f>
        <v>0</v>
      </c>
      <c r="BB59" s="233">
        <f>IF(AZ59=2,G59,0)</f>
        <v>0</v>
      </c>
      <c r="BC59" s="233">
        <f>IF(AZ59=3,G59,0)</f>
        <v>0</v>
      </c>
      <c r="BD59" s="233">
        <f>IF(AZ59=4,G59,0)</f>
        <v>0</v>
      </c>
      <c r="BE59" s="233">
        <f>IF(AZ59=5,G59,0)</f>
        <v>0</v>
      </c>
      <c r="CA59" s="260">
        <v>2</v>
      </c>
      <c r="CB59" s="260">
        <v>1</v>
      </c>
    </row>
    <row r="60" spans="1:15" ht="12.75">
      <c r="A60" s="269"/>
      <c r="B60" s="272"/>
      <c r="C60" s="327" t="s">
        <v>183</v>
      </c>
      <c r="D60" s="328"/>
      <c r="E60" s="273">
        <v>80</v>
      </c>
      <c r="F60" s="274"/>
      <c r="G60" s="275"/>
      <c r="H60" s="276"/>
      <c r="I60" s="270"/>
      <c r="J60" s="277"/>
      <c r="K60" s="270"/>
      <c r="M60" s="271" t="s">
        <v>183</v>
      </c>
      <c r="O60" s="260"/>
    </row>
    <row r="61" spans="1:57" ht="12.75">
      <c r="A61" s="278"/>
      <c r="B61" s="279" t="s">
        <v>94</v>
      </c>
      <c r="C61" s="280" t="s">
        <v>149</v>
      </c>
      <c r="D61" s="281"/>
      <c r="E61" s="282"/>
      <c r="F61" s="283"/>
      <c r="G61" s="284">
        <f>SUM(G36:G60)</f>
        <v>0</v>
      </c>
      <c r="H61" s="285"/>
      <c r="I61" s="286">
        <f>SUM(I36:I60)</f>
        <v>192.435588359</v>
      </c>
      <c r="J61" s="285"/>
      <c r="K61" s="286">
        <f>SUM(K36:K60)</f>
        <v>0</v>
      </c>
      <c r="O61" s="260">
        <v>4</v>
      </c>
      <c r="BA61" s="287">
        <f>SUM(BA36:BA60)</f>
        <v>0</v>
      </c>
      <c r="BB61" s="287">
        <f>SUM(BB36:BB60)</f>
        <v>0</v>
      </c>
      <c r="BC61" s="287">
        <f>SUM(BC36:BC60)</f>
        <v>0</v>
      </c>
      <c r="BD61" s="287">
        <f>SUM(BD36:BD60)</f>
        <v>0</v>
      </c>
      <c r="BE61" s="287">
        <f>SUM(BE36:BE60)</f>
        <v>0</v>
      </c>
    </row>
    <row r="62" spans="1:15" ht="12.75">
      <c r="A62" s="250" t="s">
        <v>90</v>
      </c>
      <c r="B62" s="251" t="s">
        <v>184</v>
      </c>
      <c r="C62" s="252" t="s">
        <v>185</v>
      </c>
      <c r="D62" s="253"/>
      <c r="E62" s="254"/>
      <c r="F62" s="254"/>
      <c r="G62" s="255"/>
      <c r="H62" s="256"/>
      <c r="I62" s="257"/>
      <c r="J62" s="258"/>
      <c r="K62" s="259"/>
      <c r="O62" s="260">
        <v>1</v>
      </c>
    </row>
    <row r="63" spans="1:80" ht="22.5">
      <c r="A63" s="261">
        <v>23</v>
      </c>
      <c r="B63" s="262" t="s">
        <v>187</v>
      </c>
      <c r="C63" s="263" t="s">
        <v>188</v>
      </c>
      <c r="D63" s="264" t="s">
        <v>110</v>
      </c>
      <c r="E63" s="265">
        <v>1.7545</v>
      </c>
      <c r="F63" s="265">
        <v>0</v>
      </c>
      <c r="G63" s="266">
        <f>E63*F63</f>
        <v>0</v>
      </c>
      <c r="H63" s="267">
        <v>1.73916</v>
      </c>
      <c r="I63" s="268">
        <f>E63*H63</f>
        <v>3.05135622</v>
      </c>
      <c r="J63" s="267">
        <v>0</v>
      </c>
      <c r="K63" s="268">
        <f>E63*J63</f>
        <v>0</v>
      </c>
      <c r="O63" s="260">
        <v>2</v>
      </c>
      <c r="AA63" s="233">
        <v>1</v>
      </c>
      <c r="AB63" s="233">
        <v>1</v>
      </c>
      <c r="AC63" s="233">
        <v>1</v>
      </c>
      <c r="AZ63" s="233">
        <v>1</v>
      </c>
      <c r="BA63" s="233">
        <f>IF(AZ63=1,G63,0)</f>
        <v>0</v>
      </c>
      <c r="BB63" s="233">
        <f>IF(AZ63=2,G63,0)</f>
        <v>0</v>
      </c>
      <c r="BC63" s="233">
        <f>IF(AZ63=3,G63,0)</f>
        <v>0</v>
      </c>
      <c r="BD63" s="233">
        <f>IF(AZ63=4,G63,0)</f>
        <v>0</v>
      </c>
      <c r="BE63" s="233">
        <f>IF(AZ63=5,G63,0)</f>
        <v>0</v>
      </c>
      <c r="CA63" s="260">
        <v>1</v>
      </c>
      <c r="CB63" s="260">
        <v>1</v>
      </c>
    </row>
    <row r="64" spans="1:15" ht="12.75">
      <c r="A64" s="269"/>
      <c r="B64" s="272"/>
      <c r="C64" s="327" t="s">
        <v>189</v>
      </c>
      <c r="D64" s="328"/>
      <c r="E64" s="273">
        <v>0.52</v>
      </c>
      <c r="F64" s="274"/>
      <c r="G64" s="275"/>
      <c r="H64" s="276"/>
      <c r="I64" s="270"/>
      <c r="J64" s="277"/>
      <c r="K64" s="270"/>
      <c r="M64" s="271" t="s">
        <v>189</v>
      </c>
      <c r="O64" s="260"/>
    </row>
    <row r="65" spans="1:15" ht="12.75">
      <c r="A65" s="269"/>
      <c r="B65" s="272"/>
      <c r="C65" s="327" t="s">
        <v>190</v>
      </c>
      <c r="D65" s="328"/>
      <c r="E65" s="273">
        <v>0.5929</v>
      </c>
      <c r="F65" s="274"/>
      <c r="G65" s="275"/>
      <c r="H65" s="276"/>
      <c r="I65" s="270"/>
      <c r="J65" s="277"/>
      <c r="K65" s="270"/>
      <c r="M65" s="271" t="s">
        <v>190</v>
      </c>
      <c r="O65" s="260"/>
    </row>
    <row r="66" spans="1:15" ht="12.75">
      <c r="A66" s="269"/>
      <c r="B66" s="272"/>
      <c r="C66" s="327" t="s">
        <v>191</v>
      </c>
      <c r="D66" s="328"/>
      <c r="E66" s="273">
        <v>0.6415</v>
      </c>
      <c r="F66" s="274"/>
      <c r="G66" s="275"/>
      <c r="H66" s="276"/>
      <c r="I66" s="270"/>
      <c r="J66" s="277"/>
      <c r="K66" s="270"/>
      <c r="M66" s="271" t="s">
        <v>191</v>
      </c>
      <c r="O66" s="260"/>
    </row>
    <row r="67" spans="1:80" ht="22.5">
      <c r="A67" s="261">
        <v>24</v>
      </c>
      <c r="B67" s="262" t="s">
        <v>192</v>
      </c>
      <c r="C67" s="263" t="s">
        <v>193</v>
      </c>
      <c r="D67" s="264" t="s">
        <v>110</v>
      </c>
      <c r="E67" s="265">
        <v>5.0814</v>
      </c>
      <c r="F67" s="265">
        <v>0</v>
      </c>
      <c r="G67" s="266">
        <f>E67*F67</f>
        <v>0</v>
      </c>
      <c r="H67" s="267">
        <v>1.73916</v>
      </c>
      <c r="I67" s="268">
        <f>E67*H67</f>
        <v>8.837367624</v>
      </c>
      <c r="J67" s="267">
        <v>0</v>
      </c>
      <c r="K67" s="268">
        <f>E67*J67</f>
        <v>0</v>
      </c>
      <c r="O67" s="260">
        <v>2</v>
      </c>
      <c r="AA67" s="233">
        <v>1</v>
      </c>
      <c r="AB67" s="233">
        <v>0</v>
      </c>
      <c r="AC67" s="233">
        <v>0</v>
      </c>
      <c r="AZ67" s="233">
        <v>1</v>
      </c>
      <c r="BA67" s="233">
        <f>IF(AZ67=1,G67,0)</f>
        <v>0</v>
      </c>
      <c r="BB67" s="233">
        <f>IF(AZ67=2,G67,0)</f>
        <v>0</v>
      </c>
      <c r="BC67" s="233">
        <f>IF(AZ67=3,G67,0)</f>
        <v>0</v>
      </c>
      <c r="BD67" s="233">
        <f>IF(AZ67=4,G67,0)</f>
        <v>0</v>
      </c>
      <c r="BE67" s="233">
        <f>IF(AZ67=5,G67,0)</f>
        <v>0</v>
      </c>
      <c r="CA67" s="260">
        <v>1</v>
      </c>
      <c r="CB67" s="260">
        <v>0</v>
      </c>
    </row>
    <row r="68" spans="1:15" ht="12.75">
      <c r="A68" s="269"/>
      <c r="B68" s="272"/>
      <c r="C68" s="327" t="s">
        <v>194</v>
      </c>
      <c r="D68" s="328"/>
      <c r="E68" s="273">
        <v>2.9087</v>
      </c>
      <c r="F68" s="274"/>
      <c r="G68" s="275"/>
      <c r="H68" s="276"/>
      <c r="I68" s="270"/>
      <c r="J68" s="277"/>
      <c r="K68" s="270"/>
      <c r="M68" s="271" t="s">
        <v>194</v>
      </c>
      <c r="O68" s="260"/>
    </row>
    <row r="69" spans="1:15" ht="12.75">
      <c r="A69" s="269"/>
      <c r="B69" s="272"/>
      <c r="C69" s="327" t="s">
        <v>195</v>
      </c>
      <c r="D69" s="328"/>
      <c r="E69" s="273">
        <v>1.2763</v>
      </c>
      <c r="F69" s="274"/>
      <c r="G69" s="275"/>
      <c r="H69" s="276"/>
      <c r="I69" s="270"/>
      <c r="J69" s="277"/>
      <c r="K69" s="270"/>
      <c r="M69" s="271" t="s">
        <v>195</v>
      </c>
      <c r="O69" s="260"/>
    </row>
    <row r="70" spans="1:15" ht="12.75">
      <c r="A70" s="269"/>
      <c r="B70" s="272"/>
      <c r="C70" s="327" t="s">
        <v>196</v>
      </c>
      <c r="D70" s="328"/>
      <c r="E70" s="273">
        <v>0.8964</v>
      </c>
      <c r="F70" s="274"/>
      <c r="G70" s="275"/>
      <c r="H70" s="276"/>
      <c r="I70" s="270"/>
      <c r="J70" s="277"/>
      <c r="K70" s="270"/>
      <c r="M70" s="271" t="s">
        <v>196</v>
      </c>
      <c r="O70" s="260"/>
    </row>
    <row r="71" spans="1:80" ht="22.5">
      <c r="A71" s="261">
        <v>25</v>
      </c>
      <c r="B71" s="262" t="s">
        <v>197</v>
      </c>
      <c r="C71" s="263" t="s">
        <v>198</v>
      </c>
      <c r="D71" s="264" t="s">
        <v>106</v>
      </c>
      <c r="E71" s="265">
        <v>18</v>
      </c>
      <c r="F71" s="265">
        <v>0</v>
      </c>
      <c r="G71" s="266">
        <f>E71*F71</f>
        <v>0</v>
      </c>
      <c r="H71" s="267">
        <v>0.22351</v>
      </c>
      <c r="I71" s="268">
        <f>E71*H71</f>
        <v>4.02318</v>
      </c>
      <c r="J71" s="267">
        <v>0</v>
      </c>
      <c r="K71" s="268">
        <f>E71*J71</f>
        <v>0</v>
      </c>
      <c r="O71" s="260">
        <v>2</v>
      </c>
      <c r="AA71" s="233">
        <v>1</v>
      </c>
      <c r="AB71" s="233">
        <v>0</v>
      </c>
      <c r="AC71" s="233">
        <v>0</v>
      </c>
      <c r="AZ71" s="233">
        <v>1</v>
      </c>
      <c r="BA71" s="233">
        <f>IF(AZ71=1,G71,0)</f>
        <v>0</v>
      </c>
      <c r="BB71" s="233">
        <f>IF(AZ71=2,G71,0)</f>
        <v>0</v>
      </c>
      <c r="BC71" s="233">
        <f>IF(AZ71=3,G71,0)</f>
        <v>0</v>
      </c>
      <c r="BD71" s="233">
        <f>IF(AZ71=4,G71,0)</f>
        <v>0</v>
      </c>
      <c r="BE71" s="233">
        <f>IF(AZ71=5,G71,0)</f>
        <v>0</v>
      </c>
      <c r="CA71" s="260">
        <v>1</v>
      </c>
      <c r="CB71" s="260">
        <v>0</v>
      </c>
    </row>
    <row r="72" spans="1:15" ht="12.75">
      <c r="A72" s="269"/>
      <c r="B72" s="272"/>
      <c r="C72" s="327" t="s">
        <v>199</v>
      </c>
      <c r="D72" s="328"/>
      <c r="E72" s="273">
        <v>18</v>
      </c>
      <c r="F72" s="274"/>
      <c r="G72" s="275"/>
      <c r="H72" s="276"/>
      <c r="I72" s="270"/>
      <c r="J72" s="277"/>
      <c r="K72" s="270"/>
      <c r="M72" s="271" t="s">
        <v>199</v>
      </c>
      <c r="O72" s="260"/>
    </row>
    <row r="73" spans="1:80" ht="22.5">
      <c r="A73" s="261">
        <v>26</v>
      </c>
      <c r="B73" s="262" t="s">
        <v>200</v>
      </c>
      <c r="C73" s="263" t="s">
        <v>201</v>
      </c>
      <c r="D73" s="264" t="s">
        <v>106</v>
      </c>
      <c r="E73" s="265">
        <v>10.635</v>
      </c>
      <c r="F73" s="265">
        <v>0</v>
      </c>
      <c r="G73" s="266">
        <f>E73*F73</f>
        <v>0</v>
      </c>
      <c r="H73" s="267">
        <v>0.26336</v>
      </c>
      <c r="I73" s="268">
        <f>E73*H73</f>
        <v>2.8008336</v>
      </c>
      <c r="J73" s="267">
        <v>0</v>
      </c>
      <c r="K73" s="268">
        <f>E73*J73</f>
        <v>0</v>
      </c>
      <c r="O73" s="260">
        <v>2</v>
      </c>
      <c r="AA73" s="233">
        <v>1</v>
      </c>
      <c r="AB73" s="233">
        <v>1</v>
      </c>
      <c r="AC73" s="233">
        <v>1</v>
      </c>
      <c r="AZ73" s="233">
        <v>1</v>
      </c>
      <c r="BA73" s="233">
        <f>IF(AZ73=1,G73,0)</f>
        <v>0</v>
      </c>
      <c r="BB73" s="233">
        <f>IF(AZ73=2,G73,0)</f>
        <v>0</v>
      </c>
      <c r="BC73" s="233">
        <f>IF(AZ73=3,G73,0)</f>
        <v>0</v>
      </c>
      <c r="BD73" s="233">
        <f>IF(AZ73=4,G73,0)</f>
        <v>0</v>
      </c>
      <c r="BE73" s="233">
        <f>IF(AZ73=5,G73,0)</f>
        <v>0</v>
      </c>
      <c r="CA73" s="260">
        <v>1</v>
      </c>
      <c r="CB73" s="260">
        <v>1</v>
      </c>
    </row>
    <row r="74" spans="1:15" ht="12.75">
      <c r="A74" s="269"/>
      <c r="B74" s="272"/>
      <c r="C74" s="327" t="s">
        <v>202</v>
      </c>
      <c r="D74" s="328"/>
      <c r="E74" s="273">
        <v>5.225</v>
      </c>
      <c r="F74" s="274"/>
      <c r="G74" s="275"/>
      <c r="H74" s="276"/>
      <c r="I74" s="270"/>
      <c r="J74" s="277"/>
      <c r="K74" s="270"/>
      <c r="M74" s="271" t="s">
        <v>202</v>
      </c>
      <c r="O74" s="260"/>
    </row>
    <row r="75" spans="1:15" ht="12.75">
      <c r="A75" s="269"/>
      <c r="B75" s="272"/>
      <c r="C75" s="327" t="s">
        <v>203</v>
      </c>
      <c r="D75" s="328"/>
      <c r="E75" s="273">
        <v>5.41</v>
      </c>
      <c r="F75" s="274"/>
      <c r="G75" s="275"/>
      <c r="H75" s="276"/>
      <c r="I75" s="270"/>
      <c r="J75" s="277"/>
      <c r="K75" s="270"/>
      <c r="M75" s="271" t="s">
        <v>203</v>
      </c>
      <c r="O75" s="260"/>
    </row>
    <row r="76" spans="1:80" ht="22.5">
      <c r="A76" s="261">
        <v>27</v>
      </c>
      <c r="B76" s="262" t="s">
        <v>204</v>
      </c>
      <c r="C76" s="263" t="s">
        <v>205</v>
      </c>
      <c r="D76" s="264" t="s">
        <v>106</v>
      </c>
      <c r="E76" s="265">
        <v>64.0153</v>
      </c>
      <c r="F76" s="265">
        <v>0</v>
      </c>
      <c r="G76" s="266">
        <f>E76*F76</f>
        <v>0</v>
      </c>
      <c r="H76" s="267">
        <v>0.19226</v>
      </c>
      <c r="I76" s="268">
        <f>E76*H76</f>
        <v>12.307581577999999</v>
      </c>
      <c r="J76" s="267">
        <v>0</v>
      </c>
      <c r="K76" s="268">
        <f>E76*J76</f>
        <v>0</v>
      </c>
      <c r="O76" s="260">
        <v>2</v>
      </c>
      <c r="AA76" s="233">
        <v>1</v>
      </c>
      <c r="AB76" s="233">
        <v>1</v>
      </c>
      <c r="AC76" s="233">
        <v>1</v>
      </c>
      <c r="AZ76" s="233">
        <v>1</v>
      </c>
      <c r="BA76" s="233">
        <f>IF(AZ76=1,G76,0)</f>
        <v>0</v>
      </c>
      <c r="BB76" s="233">
        <f>IF(AZ76=2,G76,0)</f>
        <v>0</v>
      </c>
      <c r="BC76" s="233">
        <f>IF(AZ76=3,G76,0)</f>
        <v>0</v>
      </c>
      <c r="BD76" s="233">
        <f>IF(AZ76=4,G76,0)</f>
        <v>0</v>
      </c>
      <c r="BE76" s="233">
        <f>IF(AZ76=5,G76,0)</f>
        <v>0</v>
      </c>
      <c r="CA76" s="260">
        <v>1</v>
      </c>
      <c r="CB76" s="260">
        <v>1</v>
      </c>
    </row>
    <row r="77" spans="1:15" ht="12.75">
      <c r="A77" s="269"/>
      <c r="B77" s="272"/>
      <c r="C77" s="327" t="s">
        <v>206</v>
      </c>
      <c r="D77" s="328"/>
      <c r="E77" s="273">
        <v>18.5513</v>
      </c>
      <c r="F77" s="274"/>
      <c r="G77" s="275"/>
      <c r="H77" s="276"/>
      <c r="I77" s="270"/>
      <c r="J77" s="277"/>
      <c r="K77" s="270"/>
      <c r="M77" s="271" t="s">
        <v>206</v>
      </c>
      <c r="O77" s="260"/>
    </row>
    <row r="78" spans="1:15" ht="12.75">
      <c r="A78" s="269"/>
      <c r="B78" s="272"/>
      <c r="C78" s="327" t="s">
        <v>207</v>
      </c>
      <c r="D78" s="328"/>
      <c r="E78" s="273">
        <v>20.714</v>
      </c>
      <c r="F78" s="274"/>
      <c r="G78" s="275"/>
      <c r="H78" s="276"/>
      <c r="I78" s="270"/>
      <c r="J78" s="277"/>
      <c r="K78" s="270"/>
      <c r="M78" s="271" t="s">
        <v>207</v>
      </c>
      <c r="O78" s="260"/>
    </row>
    <row r="79" spans="1:15" ht="12.75">
      <c r="A79" s="269"/>
      <c r="B79" s="272"/>
      <c r="C79" s="327" t="s">
        <v>208</v>
      </c>
      <c r="D79" s="328"/>
      <c r="E79" s="273">
        <v>11</v>
      </c>
      <c r="F79" s="274"/>
      <c r="G79" s="275"/>
      <c r="H79" s="276"/>
      <c r="I79" s="270"/>
      <c r="J79" s="277"/>
      <c r="K79" s="270"/>
      <c r="M79" s="271" t="s">
        <v>208</v>
      </c>
      <c r="O79" s="260"/>
    </row>
    <row r="80" spans="1:15" ht="12.75">
      <c r="A80" s="269"/>
      <c r="B80" s="272"/>
      <c r="C80" s="327" t="s">
        <v>209</v>
      </c>
      <c r="D80" s="328"/>
      <c r="E80" s="273">
        <v>13.75</v>
      </c>
      <c r="F80" s="274"/>
      <c r="G80" s="275"/>
      <c r="H80" s="276"/>
      <c r="I80" s="270"/>
      <c r="J80" s="277"/>
      <c r="K80" s="270"/>
      <c r="M80" s="271" t="s">
        <v>209</v>
      </c>
      <c r="O80" s="260"/>
    </row>
    <row r="81" spans="1:80" ht="12.75">
      <c r="A81" s="261">
        <v>28</v>
      </c>
      <c r="B81" s="262" t="s">
        <v>210</v>
      </c>
      <c r="C81" s="263" t="s">
        <v>211</v>
      </c>
      <c r="D81" s="264" t="s">
        <v>212</v>
      </c>
      <c r="E81" s="265">
        <v>4</v>
      </c>
      <c r="F81" s="265">
        <v>0</v>
      </c>
      <c r="G81" s="266">
        <f>E81*F81</f>
        <v>0</v>
      </c>
      <c r="H81" s="267">
        <v>0.01726</v>
      </c>
      <c r="I81" s="268">
        <f>E81*H81</f>
        <v>0.06904</v>
      </c>
      <c r="J81" s="267">
        <v>0</v>
      </c>
      <c r="K81" s="268">
        <f>E81*J81</f>
        <v>0</v>
      </c>
      <c r="O81" s="260">
        <v>2</v>
      </c>
      <c r="AA81" s="233">
        <v>1</v>
      </c>
      <c r="AB81" s="233">
        <v>1</v>
      </c>
      <c r="AC81" s="233">
        <v>1</v>
      </c>
      <c r="AZ81" s="233">
        <v>1</v>
      </c>
      <c r="BA81" s="233">
        <f>IF(AZ81=1,G81,0)</f>
        <v>0</v>
      </c>
      <c r="BB81" s="233">
        <f>IF(AZ81=2,G81,0)</f>
        <v>0</v>
      </c>
      <c r="BC81" s="233">
        <f>IF(AZ81=3,G81,0)</f>
        <v>0</v>
      </c>
      <c r="BD81" s="233">
        <f>IF(AZ81=4,G81,0)</f>
        <v>0</v>
      </c>
      <c r="BE81" s="233">
        <f>IF(AZ81=5,G81,0)</f>
        <v>0</v>
      </c>
      <c r="CA81" s="260">
        <v>1</v>
      </c>
      <c r="CB81" s="260">
        <v>1</v>
      </c>
    </row>
    <row r="82" spans="1:15" ht="12.75">
      <c r="A82" s="269"/>
      <c r="B82" s="272"/>
      <c r="C82" s="327" t="s">
        <v>213</v>
      </c>
      <c r="D82" s="328"/>
      <c r="E82" s="273">
        <v>4</v>
      </c>
      <c r="F82" s="274"/>
      <c r="G82" s="275"/>
      <c r="H82" s="276"/>
      <c r="I82" s="270"/>
      <c r="J82" s="277"/>
      <c r="K82" s="270"/>
      <c r="M82" s="271" t="s">
        <v>213</v>
      </c>
      <c r="O82" s="260"/>
    </row>
    <row r="83" spans="1:80" ht="12.75">
      <c r="A83" s="261">
        <v>29</v>
      </c>
      <c r="B83" s="262" t="s">
        <v>214</v>
      </c>
      <c r="C83" s="263" t="s">
        <v>215</v>
      </c>
      <c r="D83" s="264" t="s">
        <v>212</v>
      </c>
      <c r="E83" s="265">
        <v>2</v>
      </c>
      <c r="F83" s="265">
        <v>0</v>
      </c>
      <c r="G83" s="266">
        <f>E83*F83</f>
        <v>0</v>
      </c>
      <c r="H83" s="267">
        <v>0.02288</v>
      </c>
      <c r="I83" s="268">
        <f>E83*H83</f>
        <v>0.04576</v>
      </c>
      <c r="J83" s="267">
        <v>0</v>
      </c>
      <c r="K83" s="268">
        <f>E83*J83</f>
        <v>0</v>
      </c>
      <c r="O83" s="260">
        <v>2</v>
      </c>
      <c r="AA83" s="233">
        <v>1</v>
      </c>
      <c r="AB83" s="233">
        <v>1</v>
      </c>
      <c r="AC83" s="233">
        <v>1</v>
      </c>
      <c r="AZ83" s="233">
        <v>1</v>
      </c>
      <c r="BA83" s="233">
        <f>IF(AZ83=1,G83,0)</f>
        <v>0</v>
      </c>
      <c r="BB83" s="233">
        <f>IF(AZ83=2,G83,0)</f>
        <v>0</v>
      </c>
      <c r="BC83" s="233">
        <f>IF(AZ83=3,G83,0)</f>
        <v>0</v>
      </c>
      <c r="BD83" s="233">
        <f>IF(AZ83=4,G83,0)</f>
        <v>0</v>
      </c>
      <c r="BE83" s="233">
        <f>IF(AZ83=5,G83,0)</f>
        <v>0</v>
      </c>
      <c r="CA83" s="260">
        <v>1</v>
      </c>
      <c r="CB83" s="260">
        <v>1</v>
      </c>
    </row>
    <row r="84" spans="1:15" ht="12.75">
      <c r="A84" s="269"/>
      <c r="B84" s="272"/>
      <c r="C84" s="327" t="s">
        <v>216</v>
      </c>
      <c r="D84" s="328"/>
      <c r="E84" s="273">
        <v>2</v>
      </c>
      <c r="F84" s="274"/>
      <c r="G84" s="275"/>
      <c r="H84" s="276"/>
      <c r="I84" s="270"/>
      <c r="J84" s="277"/>
      <c r="K84" s="270"/>
      <c r="M84" s="271" t="s">
        <v>216</v>
      </c>
      <c r="O84" s="260"/>
    </row>
    <row r="85" spans="1:80" ht="12.75">
      <c r="A85" s="261">
        <v>30</v>
      </c>
      <c r="B85" s="262" t="s">
        <v>217</v>
      </c>
      <c r="C85" s="263" t="s">
        <v>218</v>
      </c>
      <c r="D85" s="264" t="s">
        <v>212</v>
      </c>
      <c r="E85" s="265">
        <v>5</v>
      </c>
      <c r="F85" s="265">
        <v>0</v>
      </c>
      <c r="G85" s="266">
        <f>E85*F85</f>
        <v>0</v>
      </c>
      <c r="H85" s="267">
        <v>0.02575</v>
      </c>
      <c r="I85" s="268">
        <f>E85*H85</f>
        <v>0.12875</v>
      </c>
      <c r="J85" s="267">
        <v>0</v>
      </c>
      <c r="K85" s="268">
        <f>E85*J85</f>
        <v>0</v>
      </c>
      <c r="O85" s="260">
        <v>2</v>
      </c>
      <c r="AA85" s="233">
        <v>1</v>
      </c>
      <c r="AB85" s="233">
        <v>1</v>
      </c>
      <c r="AC85" s="233">
        <v>1</v>
      </c>
      <c r="AZ85" s="233">
        <v>1</v>
      </c>
      <c r="BA85" s="233">
        <f>IF(AZ85=1,G85,0)</f>
        <v>0</v>
      </c>
      <c r="BB85" s="233">
        <f>IF(AZ85=2,G85,0)</f>
        <v>0</v>
      </c>
      <c r="BC85" s="233">
        <f>IF(AZ85=3,G85,0)</f>
        <v>0</v>
      </c>
      <c r="BD85" s="233">
        <f>IF(AZ85=4,G85,0)</f>
        <v>0</v>
      </c>
      <c r="BE85" s="233">
        <f>IF(AZ85=5,G85,0)</f>
        <v>0</v>
      </c>
      <c r="CA85" s="260">
        <v>1</v>
      </c>
      <c r="CB85" s="260">
        <v>1</v>
      </c>
    </row>
    <row r="86" spans="1:15" ht="12.75">
      <c r="A86" s="269"/>
      <c r="B86" s="272"/>
      <c r="C86" s="327" t="s">
        <v>219</v>
      </c>
      <c r="D86" s="328"/>
      <c r="E86" s="273">
        <v>2</v>
      </c>
      <c r="F86" s="274"/>
      <c r="G86" s="275"/>
      <c r="H86" s="276"/>
      <c r="I86" s="270"/>
      <c r="J86" s="277"/>
      <c r="K86" s="270"/>
      <c r="M86" s="271" t="s">
        <v>219</v>
      </c>
      <c r="O86" s="260"/>
    </row>
    <row r="87" spans="1:15" ht="12.75">
      <c r="A87" s="269"/>
      <c r="B87" s="272"/>
      <c r="C87" s="327" t="s">
        <v>220</v>
      </c>
      <c r="D87" s="328"/>
      <c r="E87" s="273">
        <v>1</v>
      </c>
      <c r="F87" s="274"/>
      <c r="G87" s="275"/>
      <c r="H87" s="276"/>
      <c r="I87" s="270"/>
      <c r="J87" s="277"/>
      <c r="K87" s="270"/>
      <c r="M87" s="271" t="s">
        <v>220</v>
      </c>
      <c r="O87" s="260"/>
    </row>
    <row r="88" spans="1:15" ht="12.75">
      <c r="A88" s="269"/>
      <c r="B88" s="272"/>
      <c r="C88" s="327" t="s">
        <v>221</v>
      </c>
      <c r="D88" s="328"/>
      <c r="E88" s="273">
        <v>1</v>
      </c>
      <c r="F88" s="274"/>
      <c r="G88" s="275"/>
      <c r="H88" s="276"/>
      <c r="I88" s="270"/>
      <c r="J88" s="277"/>
      <c r="K88" s="270"/>
      <c r="M88" s="271" t="s">
        <v>221</v>
      </c>
      <c r="O88" s="260"/>
    </row>
    <row r="89" spans="1:15" ht="12.75">
      <c r="A89" s="269"/>
      <c r="B89" s="272"/>
      <c r="C89" s="327" t="s">
        <v>222</v>
      </c>
      <c r="D89" s="328"/>
      <c r="E89" s="273">
        <v>1</v>
      </c>
      <c r="F89" s="274"/>
      <c r="G89" s="275"/>
      <c r="H89" s="276"/>
      <c r="I89" s="270"/>
      <c r="J89" s="277"/>
      <c r="K89" s="270"/>
      <c r="M89" s="271" t="s">
        <v>222</v>
      </c>
      <c r="O89" s="260"/>
    </row>
    <row r="90" spans="1:80" ht="12.75">
      <c r="A90" s="261">
        <v>31</v>
      </c>
      <c r="B90" s="262" t="s">
        <v>223</v>
      </c>
      <c r="C90" s="263" t="s">
        <v>224</v>
      </c>
      <c r="D90" s="264" t="s">
        <v>212</v>
      </c>
      <c r="E90" s="265">
        <v>6</v>
      </c>
      <c r="F90" s="265">
        <v>0</v>
      </c>
      <c r="G90" s="266">
        <f>E90*F90</f>
        <v>0</v>
      </c>
      <c r="H90" s="267">
        <v>0.03637</v>
      </c>
      <c r="I90" s="268">
        <f>E90*H90</f>
        <v>0.21822</v>
      </c>
      <c r="J90" s="267">
        <v>0</v>
      </c>
      <c r="K90" s="268">
        <f>E90*J90</f>
        <v>0</v>
      </c>
      <c r="O90" s="260">
        <v>2</v>
      </c>
      <c r="AA90" s="233">
        <v>1</v>
      </c>
      <c r="AB90" s="233">
        <v>1</v>
      </c>
      <c r="AC90" s="233">
        <v>1</v>
      </c>
      <c r="AZ90" s="233">
        <v>1</v>
      </c>
      <c r="BA90" s="233">
        <f>IF(AZ90=1,G90,0)</f>
        <v>0</v>
      </c>
      <c r="BB90" s="233">
        <f>IF(AZ90=2,G90,0)</f>
        <v>0</v>
      </c>
      <c r="BC90" s="233">
        <f>IF(AZ90=3,G90,0)</f>
        <v>0</v>
      </c>
      <c r="BD90" s="233">
        <f>IF(AZ90=4,G90,0)</f>
        <v>0</v>
      </c>
      <c r="BE90" s="233">
        <f>IF(AZ90=5,G90,0)</f>
        <v>0</v>
      </c>
      <c r="CA90" s="260">
        <v>1</v>
      </c>
      <c r="CB90" s="260">
        <v>1</v>
      </c>
    </row>
    <row r="91" spans="1:15" ht="12.75">
      <c r="A91" s="269"/>
      <c r="B91" s="272"/>
      <c r="C91" s="327" t="s">
        <v>225</v>
      </c>
      <c r="D91" s="328"/>
      <c r="E91" s="273">
        <v>6</v>
      </c>
      <c r="F91" s="274"/>
      <c r="G91" s="275"/>
      <c r="H91" s="276"/>
      <c r="I91" s="270"/>
      <c r="J91" s="277"/>
      <c r="K91" s="270"/>
      <c r="M91" s="271" t="s">
        <v>225</v>
      </c>
      <c r="O91" s="260"/>
    </row>
    <row r="92" spans="1:80" ht="12.75">
      <c r="A92" s="261">
        <v>32</v>
      </c>
      <c r="B92" s="262" t="s">
        <v>226</v>
      </c>
      <c r="C92" s="263" t="s">
        <v>227</v>
      </c>
      <c r="D92" s="264" t="s">
        <v>212</v>
      </c>
      <c r="E92" s="265">
        <v>10</v>
      </c>
      <c r="F92" s="265">
        <v>0</v>
      </c>
      <c r="G92" s="266">
        <f>E92*F92</f>
        <v>0</v>
      </c>
      <c r="H92" s="267">
        <v>0.04529</v>
      </c>
      <c r="I92" s="268">
        <f>E92*H92</f>
        <v>0.45289999999999997</v>
      </c>
      <c r="J92" s="267">
        <v>0</v>
      </c>
      <c r="K92" s="268">
        <f>E92*J92</f>
        <v>0</v>
      </c>
      <c r="O92" s="260">
        <v>2</v>
      </c>
      <c r="AA92" s="233">
        <v>1</v>
      </c>
      <c r="AB92" s="233">
        <v>1</v>
      </c>
      <c r="AC92" s="233">
        <v>1</v>
      </c>
      <c r="AZ92" s="233">
        <v>1</v>
      </c>
      <c r="BA92" s="233">
        <f>IF(AZ92=1,G92,0)</f>
        <v>0</v>
      </c>
      <c r="BB92" s="233">
        <f>IF(AZ92=2,G92,0)</f>
        <v>0</v>
      </c>
      <c r="BC92" s="233">
        <f>IF(AZ92=3,G92,0)</f>
        <v>0</v>
      </c>
      <c r="BD92" s="233">
        <f>IF(AZ92=4,G92,0)</f>
        <v>0</v>
      </c>
      <c r="BE92" s="233">
        <f>IF(AZ92=5,G92,0)</f>
        <v>0</v>
      </c>
      <c r="CA92" s="260">
        <v>1</v>
      </c>
      <c r="CB92" s="260">
        <v>1</v>
      </c>
    </row>
    <row r="93" spans="1:15" ht="12.75">
      <c r="A93" s="269"/>
      <c r="B93" s="272"/>
      <c r="C93" s="327" t="s">
        <v>228</v>
      </c>
      <c r="D93" s="328"/>
      <c r="E93" s="273">
        <v>10</v>
      </c>
      <c r="F93" s="274"/>
      <c r="G93" s="275"/>
      <c r="H93" s="276"/>
      <c r="I93" s="270"/>
      <c r="J93" s="277"/>
      <c r="K93" s="270"/>
      <c r="M93" s="271" t="s">
        <v>228</v>
      </c>
      <c r="O93" s="260"/>
    </row>
    <row r="94" spans="1:80" ht="12.75">
      <c r="A94" s="261">
        <v>33</v>
      </c>
      <c r="B94" s="262" t="s">
        <v>229</v>
      </c>
      <c r="C94" s="263" t="s">
        <v>230</v>
      </c>
      <c r="D94" s="264" t="s">
        <v>212</v>
      </c>
      <c r="E94" s="265">
        <v>3</v>
      </c>
      <c r="F94" s="265">
        <v>0</v>
      </c>
      <c r="G94" s="266">
        <f>E94*F94</f>
        <v>0</v>
      </c>
      <c r="H94" s="267">
        <v>0.05422</v>
      </c>
      <c r="I94" s="268">
        <f>E94*H94</f>
        <v>0.16266</v>
      </c>
      <c r="J94" s="267">
        <v>0</v>
      </c>
      <c r="K94" s="268">
        <f>E94*J94</f>
        <v>0</v>
      </c>
      <c r="O94" s="260">
        <v>2</v>
      </c>
      <c r="AA94" s="233">
        <v>1</v>
      </c>
      <c r="AB94" s="233">
        <v>1</v>
      </c>
      <c r="AC94" s="233">
        <v>1</v>
      </c>
      <c r="AZ94" s="233">
        <v>1</v>
      </c>
      <c r="BA94" s="233">
        <f>IF(AZ94=1,G94,0)</f>
        <v>0</v>
      </c>
      <c r="BB94" s="233">
        <f>IF(AZ94=2,G94,0)</f>
        <v>0</v>
      </c>
      <c r="BC94" s="233">
        <f>IF(AZ94=3,G94,0)</f>
        <v>0</v>
      </c>
      <c r="BD94" s="233">
        <f>IF(AZ94=4,G94,0)</f>
        <v>0</v>
      </c>
      <c r="BE94" s="233">
        <f>IF(AZ94=5,G94,0)</f>
        <v>0</v>
      </c>
      <c r="CA94" s="260">
        <v>1</v>
      </c>
      <c r="CB94" s="260">
        <v>1</v>
      </c>
    </row>
    <row r="95" spans="1:15" ht="12.75">
      <c r="A95" s="269"/>
      <c r="B95" s="272"/>
      <c r="C95" s="327" t="s">
        <v>231</v>
      </c>
      <c r="D95" s="328"/>
      <c r="E95" s="273">
        <v>3</v>
      </c>
      <c r="F95" s="274"/>
      <c r="G95" s="275"/>
      <c r="H95" s="276"/>
      <c r="I95" s="270"/>
      <c r="J95" s="277"/>
      <c r="K95" s="270"/>
      <c r="M95" s="271" t="s">
        <v>231</v>
      </c>
      <c r="O95" s="260"/>
    </row>
    <row r="96" spans="1:80" ht="12.75">
      <c r="A96" s="261">
        <v>34</v>
      </c>
      <c r="B96" s="262" t="s">
        <v>232</v>
      </c>
      <c r="C96" s="263" t="s">
        <v>233</v>
      </c>
      <c r="D96" s="264" t="s">
        <v>212</v>
      </c>
      <c r="E96" s="265">
        <v>8</v>
      </c>
      <c r="F96" s="265">
        <v>0</v>
      </c>
      <c r="G96" s="266">
        <f>E96*F96</f>
        <v>0</v>
      </c>
      <c r="H96" s="267">
        <v>0.07207</v>
      </c>
      <c r="I96" s="268">
        <f>E96*H96</f>
        <v>0.57656</v>
      </c>
      <c r="J96" s="267">
        <v>0</v>
      </c>
      <c r="K96" s="268">
        <f>E96*J96</f>
        <v>0</v>
      </c>
      <c r="O96" s="260">
        <v>2</v>
      </c>
      <c r="AA96" s="233">
        <v>1</v>
      </c>
      <c r="AB96" s="233">
        <v>1</v>
      </c>
      <c r="AC96" s="233">
        <v>1</v>
      </c>
      <c r="AZ96" s="233">
        <v>1</v>
      </c>
      <c r="BA96" s="233">
        <f>IF(AZ96=1,G96,0)</f>
        <v>0</v>
      </c>
      <c r="BB96" s="233">
        <f>IF(AZ96=2,G96,0)</f>
        <v>0</v>
      </c>
      <c r="BC96" s="233">
        <f>IF(AZ96=3,G96,0)</f>
        <v>0</v>
      </c>
      <c r="BD96" s="233">
        <f>IF(AZ96=4,G96,0)</f>
        <v>0</v>
      </c>
      <c r="BE96" s="233">
        <f>IF(AZ96=5,G96,0)</f>
        <v>0</v>
      </c>
      <c r="CA96" s="260">
        <v>1</v>
      </c>
      <c r="CB96" s="260">
        <v>1</v>
      </c>
    </row>
    <row r="97" spans="1:15" ht="12.75">
      <c r="A97" s="269"/>
      <c r="B97" s="272"/>
      <c r="C97" s="327" t="s">
        <v>234</v>
      </c>
      <c r="D97" s="328"/>
      <c r="E97" s="273">
        <v>8</v>
      </c>
      <c r="F97" s="274"/>
      <c r="G97" s="275"/>
      <c r="H97" s="276"/>
      <c r="I97" s="270"/>
      <c r="J97" s="277"/>
      <c r="K97" s="270"/>
      <c r="M97" s="271" t="s">
        <v>234</v>
      </c>
      <c r="O97" s="260"/>
    </row>
    <row r="98" spans="1:80" ht="12.75">
      <c r="A98" s="261">
        <v>35</v>
      </c>
      <c r="B98" s="262" t="s">
        <v>235</v>
      </c>
      <c r="C98" s="263" t="s">
        <v>236</v>
      </c>
      <c r="D98" s="264" t="s">
        <v>212</v>
      </c>
      <c r="E98" s="265">
        <v>9</v>
      </c>
      <c r="F98" s="265">
        <v>0</v>
      </c>
      <c r="G98" s="266">
        <f>E98*F98</f>
        <v>0</v>
      </c>
      <c r="H98" s="267">
        <v>0.08999</v>
      </c>
      <c r="I98" s="268">
        <f>E98*H98</f>
        <v>0.80991</v>
      </c>
      <c r="J98" s="267">
        <v>0</v>
      </c>
      <c r="K98" s="268">
        <f>E98*J98</f>
        <v>0</v>
      </c>
      <c r="O98" s="260">
        <v>2</v>
      </c>
      <c r="AA98" s="233">
        <v>1</v>
      </c>
      <c r="AB98" s="233">
        <v>1</v>
      </c>
      <c r="AC98" s="233">
        <v>1</v>
      </c>
      <c r="AZ98" s="233">
        <v>1</v>
      </c>
      <c r="BA98" s="233">
        <f>IF(AZ98=1,G98,0)</f>
        <v>0</v>
      </c>
      <c r="BB98" s="233">
        <f>IF(AZ98=2,G98,0)</f>
        <v>0</v>
      </c>
      <c r="BC98" s="233">
        <f>IF(AZ98=3,G98,0)</f>
        <v>0</v>
      </c>
      <c r="BD98" s="233">
        <f>IF(AZ98=4,G98,0)</f>
        <v>0</v>
      </c>
      <c r="BE98" s="233">
        <f>IF(AZ98=5,G98,0)</f>
        <v>0</v>
      </c>
      <c r="CA98" s="260">
        <v>1</v>
      </c>
      <c r="CB98" s="260">
        <v>1</v>
      </c>
    </row>
    <row r="99" spans="1:15" ht="12.75">
      <c r="A99" s="269"/>
      <c r="B99" s="272"/>
      <c r="C99" s="327" t="s">
        <v>237</v>
      </c>
      <c r="D99" s="328"/>
      <c r="E99" s="273">
        <v>9</v>
      </c>
      <c r="F99" s="274"/>
      <c r="G99" s="275"/>
      <c r="H99" s="276"/>
      <c r="I99" s="270"/>
      <c r="J99" s="277"/>
      <c r="K99" s="270"/>
      <c r="M99" s="271" t="s">
        <v>237</v>
      </c>
      <c r="O99" s="260"/>
    </row>
    <row r="100" spans="1:80" ht="12.75">
      <c r="A100" s="261">
        <v>36</v>
      </c>
      <c r="B100" s="262" t="s">
        <v>238</v>
      </c>
      <c r="C100" s="263" t="s">
        <v>239</v>
      </c>
      <c r="D100" s="264" t="s">
        <v>110</v>
      </c>
      <c r="E100" s="265">
        <v>0.9951</v>
      </c>
      <c r="F100" s="265">
        <v>0</v>
      </c>
      <c r="G100" s="266">
        <f>E100*F100</f>
        <v>0</v>
      </c>
      <c r="H100" s="267">
        <v>1.9332</v>
      </c>
      <c r="I100" s="268">
        <f>E100*H100</f>
        <v>1.92372732</v>
      </c>
      <c r="J100" s="267">
        <v>0</v>
      </c>
      <c r="K100" s="268">
        <f>E100*J100</f>
        <v>0</v>
      </c>
      <c r="O100" s="260">
        <v>2</v>
      </c>
      <c r="AA100" s="233">
        <v>1</v>
      </c>
      <c r="AB100" s="233">
        <v>0</v>
      </c>
      <c r="AC100" s="233">
        <v>0</v>
      </c>
      <c r="AZ100" s="233">
        <v>1</v>
      </c>
      <c r="BA100" s="233">
        <f>IF(AZ100=1,G100,0)</f>
        <v>0</v>
      </c>
      <c r="BB100" s="233">
        <f>IF(AZ100=2,G100,0)</f>
        <v>0</v>
      </c>
      <c r="BC100" s="233">
        <f>IF(AZ100=3,G100,0)</f>
        <v>0</v>
      </c>
      <c r="BD100" s="233">
        <f>IF(AZ100=4,G100,0)</f>
        <v>0</v>
      </c>
      <c r="BE100" s="233">
        <f>IF(AZ100=5,G100,0)</f>
        <v>0</v>
      </c>
      <c r="CA100" s="260">
        <v>1</v>
      </c>
      <c r="CB100" s="260">
        <v>0</v>
      </c>
    </row>
    <row r="101" spans="1:15" ht="12.75">
      <c r="A101" s="269"/>
      <c r="B101" s="272"/>
      <c r="C101" s="327" t="s">
        <v>240</v>
      </c>
      <c r="D101" s="328"/>
      <c r="E101" s="273">
        <v>0.2608</v>
      </c>
      <c r="F101" s="274"/>
      <c r="G101" s="275"/>
      <c r="H101" s="276"/>
      <c r="I101" s="270"/>
      <c r="J101" s="277"/>
      <c r="K101" s="270"/>
      <c r="M101" s="271" t="s">
        <v>240</v>
      </c>
      <c r="O101" s="260"/>
    </row>
    <row r="102" spans="1:15" ht="12.75">
      <c r="A102" s="269"/>
      <c r="B102" s="272"/>
      <c r="C102" s="327" t="s">
        <v>241</v>
      </c>
      <c r="D102" s="328"/>
      <c r="E102" s="273">
        <v>0.1166</v>
      </c>
      <c r="F102" s="274"/>
      <c r="G102" s="275"/>
      <c r="H102" s="276"/>
      <c r="I102" s="270"/>
      <c r="J102" s="277"/>
      <c r="K102" s="270"/>
      <c r="M102" s="271" t="s">
        <v>241</v>
      </c>
      <c r="O102" s="260"/>
    </row>
    <row r="103" spans="1:15" ht="12.75">
      <c r="A103" s="269"/>
      <c r="B103" s="272"/>
      <c r="C103" s="327" t="s">
        <v>242</v>
      </c>
      <c r="D103" s="328"/>
      <c r="E103" s="273">
        <v>0.077</v>
      </c>
      <c r="F103" s="274"/>
      <c r="G103" s="275"/>
      <c r="H103" s="276"/>
      <c r="I103" s="270"/>
      <c r="J103" s="277"/>
      <c r="K103" s="270"/>
      <c r="M103" s="271" t="s">
        <v>242</v>
      </c>
      <c r="O103" s="260"/>
    </row>
    <row r="104" spans="1:15" ht="12.75">
      <c r="A104" s="269"/>
      <c r="B104" s="272"/>
      <c r="C104" s="327" t="s">
        <v>243</v>
      </c>
      <c r="D104" s="328"/>
      <c r="E104" s="273">
        <v>0.2062</v>
      </c>
      <c r="F104" s="274"/>
      <c r="G104" s="275"/>
      <c r="H104" s="276"/>
      <c r="I104" s="270"/>
      <c r="J104" s="277"/>
      <c r="K104" s="270"/>
      <c r="M104" s="271" t="s">
        <v>243</v>
      </c>
      <c r="O104" s="260"/>
    </row>
    <row r="105" spans="1:15" ht="12.75">
      <c r="A105" s="269"/>
      <c r="B105" s="272"/>
      <c r="C105" s="327" t="s">
        <v>244</v>
      </c>
      <c r="D105" s="328"/>
      <c r="E105" s="273">
        <v>0.1291</v>
      </c>
      <c r="F105" s="274"/>
      <c r="G105" s="275"/>
      <c r="H105" s="276"/>
      <c r="I105" s="270"/>
      <c r="J105" s="277"/>
      <c r="K105" s="270"/>
      <c r="M105" s="271" t="s">
        <v>244</v>
      </c>
      <c r="O105" s="260"/>
    </row>
    <row r="106" spans="1:15" ht="12.75">
      <c r="A106" s="269"/>
      <c r="B106" s="272"/>
      <c r="C106" s="327" t="s">
        <v>245</v>
      </c>
      <c r="D106" s="328"/>
      <c r="E106" s="273">
        <v>0.0728</v>
      </c>
      <c r="F106" s="274"/>
      <c r="G106" s="275"/>
      <c r="H106" s="276"/>
      <c r="I106" s="270"/>
      <c r="J106" s="277"/>
      <c r="K106" s="270"/>
      <c r="M106" s="271" t="s">
        <v>245</v>
      </c>
      <c r="O106" s="260"/>
    </row>
    <row r="107" spans="1:15" ht="12.75">
      <c r="A107" s="269"/>
      <c r="B107" s="272"/>
      <c r="C107" s="327" t="s">
        <v>246</v>
      </c>
      <c r="D107" s="328"/>
      <c r="E107" s="273">
        <v>0.1207</v>
      </c>
      <c r="F107" s="274"/>
      <c r="G107" s="275"/>
      <c r="H107" s="276"/>
      <c r="I107" s="270"/>
      <c r="J107" s="277"/>
      <c r="K107" s="270"/>
      <c r="M107" s="271" t="s">
        <v>246</v>
      </c>
      <c r="O107" s="260"/>
    </row>
    <row r="108" spans="1:15" ht="12.75">
      <c r="A108" s="269"/>
      <c r="B108" s="272"/>
      <c r="C108" s="327" t="s">
        <v>247</v>
      </c>
      <c r="D108" s="328"/>
      <c r="E108" s="273">
        <v>0.0119</v>
      </c>
      <c r="F108" s="274"/>
      <c r="G108" s="275"/>
      <c r="H108" s="276"/>
      <c r="I108" s="270"/>
      <c r="J108" s="277"/>
      <c r="K108" s="270"/>
      <c r="M108" s="271" t="s">
        <v>247</v>
      </c>
      <c r="O108" s="260"/>
    </row>
    <row r="109" spans="1:80" ht="12.75">
      <c r="A109" s="261">
        <v>37</v>
      </c>
      <c r="B109" s="262" t="s">
        <v>248</v>
      </c>
      <c r="C109" s="263" t="s">
        <v>249</v>
      </c>
      <c r="D109" s="264" t="s">
        <v>145</v>
      </c>
      <c r="E109" s="265">
        <v>1.0831</v>
      </c>
      <c r="F109" s="265">
        <v>0</v>
      </c>
      <c r="G109" s="266">
        <f>E109*F109</f>
        <v>0</v>
      </c>
      <c r="H109" s="267">
        <v>1.09</v>
      </c>
      <c r="I109" s="268">
        <f>E109*H109</f>
        <v>1.180579</v>
      </c>
      <c r="J109" s="267">
        <v>0</v>
      </c>
      <c r="K109" s="268">
        <f>E109*J109</f>
        <v>0</v>
      </c>
      <c r="O109" s="260">
        <v>2</v>
      </c>
      <c r="AA109" s="233">
        <v>1</v>
      </c>
      <c r="AB109" s="233">
        <v>1</v>
      </c>
      <c r="AC109" s="233">
        <v>1</v>
      </c>
      <c r="AZ109" s="233">
        <v>1</v>
      </c>
      <c r="BA109" s="233">
        <f>IF(AZ109=1,G109,0)</f>
        <v>0</v>
      </c>
      <c r="BB109" s="233">
        <f>IF(AZ109=2,G109,0)</f>
        <v>0</v>
      </c>
      <c r="BC109" s="233">
        <f>IF(AZ109=3,G109,0)</f>
        <v>0</v>
      </c>
      <c r="BD109" s="233">
        <f>IF(AZ109=4,G109,0)</f>
        <v>0</v>
      </c>
      <c r="BE109" s="233">
        <f>IF(AZ109=5,G109,0)</f>
        <v>0</v>
      </c>
      <c r="CA109" s="260">
        <v>1</v>
      </c>
      <c r="CB109" s="260">
        <v>1</v>
      </c>
    </row>
    <row r="110" spans="1:15" ht="22.5">
      <c r="A110" s="269"/>
      <c r="B110" s="272"/>
      <c r="C110" s="327" t="s">
        <v>250</v>
      </c>
      <c r="D110" s="328"/>
      <c r="E110" s="273">
        <v>0.3074</v>
      </c>
      <c r="F110" s="274"/>
      <c r="G110" s="275"/>
      <c r="H110" s="276"/>
      <c r="I110" s="270"/>
      <c r="J110" s="277"/>
      <c r="K110" s="270"/>
      <c r="M110" s="271" t="s">
        <v>250</v>
      </c>
      <c r="O110" s="260"/>
    </row>
    <row r="111" spans="1:15" ht="12.75">
      <c r="A111" s="269"/>
      <c r="B111" s="272"/>
      <c r="C111" s="327" t="s">
        <v>251</v>
      </c>
      <c r="D111" s="328"/>
      <c r="E111" s="273">
        <v>0.1596</v>
      </c>
      <c r="F111" s="274"/>
      <c r="G111" s="275"/>
      <c r="H111" s="276"/>
      <c r="I111" s="270"/>
      <c r="J111" s="277"/>
      <c r="K111" s="270"/>
      <c r="M111" s="271" t="s">
        <v>251</v>
      </c>
      <c r="O111" s="260"/>
    </row>
    <row r="112" spans="1:15" ht="12.75">
      <c r="A112" s="269"/>
      <c r="B112" s="272"/>
      <c r="C112" s="327" t="s">
        <v>252</v>
      </c>
      <c r="D112" s="328"/>
      <c r="E112" s="273">
        <v>0.0632</v>
      </c>
      <c r="F112" s="274"/>
      <c r="G112" s="275"/>
      <c r="H112" s="276"/>
      <c r="I112" s="270"/>
      <c r="J112" s="277"/>
      <c r="K112" s="270"/>
      <c r="M112" s="271" t="s">
        <v>252</v>
      </c>
      <c r="O112" s="260"/>
    </row>
    <row r="113" spans="1:15" ht="12.75">
      <c r="A113" s="269"/>
      <c r="B113" s="272"/>
      <c r="C113" s="327" t="s">
        <v>253</v>
      </c>
      <c r="D113" s="328"/>
      <c r="E113" s="273">
        <v>0.0972</v>
      </c>
      <c r="F113" s="274"/>
      <c r="G113" s="275"/>
      <c r="H113" s="276"/>
      <c r="I113" s="270"/>
      <c r="J113" s="277"/>
      <c r="K113" s="270"/>
      <c r="M113" s="271" t="s">
        <v>253</v>
      </c>
      <c r="O113" s="260"/>
    </row>
    <row r="114" spans="1:15" ht="12.75">
      <c r="A114" s="269"/>
      <c r="B114" s="272"/>
      <c r="C114" s="327" t="s">
        <v>254</v>
      </c>
      <c r="D114" s="328"/>
      <c r="E114" s="273">
        <v>0.0785</v>
      </c>
      <c r="F114" s="274"/>
      <c r="G114" s="275"/>
      <c r="H114" s="276"/>
      <c r="I114" s="270"/>
      <c r="J114" s="277"/>
      <c r="K114" s="270"/>
      <c r="M114" s="271" t="s">
        <v>254</v>
      </c>
      <c r="O114" s="260"/>
    </row>
    <row r="115" spans="1:15" ht="12.75">
      <c r="A115" s="269"/>
      <c r="B115" s="272"/>
      <c r="C115" s="327" t="s">
        <v>255</v>
      </c>
      <c r="D115" s="328"/>
      <c r="E115" s="273">
        <v>0.1118</v>
      </c>
      <c r="F115" s="274"/>
      <c r="G115" s="275"/>
      <c r="H115" s="276"/>
      <c r="I115" s="270"/>
      <c r="J115" s="277"/>
      <c r="K115" s="270"/>
      <c r="M115" s="271" t="s">
        <v>255</v>
      </c>
      <c r="O115" s="260"/>
    </row>
    <row r="116" spans="1:15" ht="12.75">
      <c r="A116" s="269"/>
      <c r="B116" s="272"/>
      <c r="C116" s="327" t="s">
        <v>256</v>
      </c>
      <c r="D116" s="328"/>
      <c r="E116" s="273">
        <v>0.0946</v>
      </c>
      <c r="F116" s="274"/>
      <c r="G116" s="275"/>
      <c r="H116" s="276"/>
      <c r="I116" s="270"/>
      <c r="J116" s="277"/>
      <c r="K116" s="270"/>
      <c r="M116" s="271" t="s">
        <v>256</v>
      </c>
      <c r="O116" s="260"/>
    </row>
    <row r="117" spans="1:15" ht="12.75">
      <c r="A117" s="269"/>
      <c r="B117" s="272"/>
      <c r="C117" s="327" t="s">
        <v>257</v>
      </c>
      <c r="D117" s="328"/>
      <c r="E117" s="273">
        <v>0.0946</v>
      </c>
      <c r="F117" s="274"/>
      <c r="G117" s="275"/>
      <c r="H117" s="276"/>
      <c r="I117" s="270"/>
      <c r="J117" s="277"/>
      <c r="K117" s="270"/>
      <c r="M117" s="271" t="s">
        <v>257</v>
      </c>
      <c r="O117" s="260"/>
    </row>
    <row r="118" spans="1:15" ht="12.75">
      <c r="A118" s="269"/>
      <c r="B118" s="272"/>
      <c r="C118" s="327" t="s">
        <v>258</v>
      </c>
      <c r="D118" s="328"/>
      <c r="E118" s="273">
        <v>0.0486</v>
      </c>
      <c r="F118" s="274"/>
      <c r="G118" s="275"/>
      <c r="H118" s="276"/>
      <c r="I118" s="270"/>
      <c r="J118" s="277"/>
      <c r="K118" s="270"/>
      <c r="M118" s="271" t="s">
        <v>258</v>
      </c>
      <c r="O118" s="260"/>
    </row>
    <row r="119" spans="1:15" ht="12.75">
      <c r="A119" s="269"/>
      <c r="B119" s="272"/>
      <c r="C119" s="327" t="s">
        <v>259</v>
      </c>
      <c r="D119" s="328"/>
      <c r="E119" s="273">
        <v>0.0275</v>
      </c>
      <c r="F119" s="274"/>
      <c r="G119" s="275"/>
      <c r="H119" s="276"/>
      <c r="I119" s="270"/>
      <c r="J119" s="277"/>
      <c r="K119" s="270"/>
      <c r="M119" s="271" t="s">
        <v>259</v>
      </c>
      <c r="O119" s="260"/>
    </row>
    <row r="120" spans="1:80" ht="12.75">
      <c r="A120" s="261">
        <v>38</v>
      </c>
      <c r="B120" s="262" t="s">
        <v>260</v>
      </c>
      <c r="C120" s="263" t="s">
        <v>261</v>
      </c>
      <c r="D120" s="264" t="s">
        <v>182</v>
      </c>
      <c r="E120" s="265">
        <v>11</v>
      </c>
      <c r="F120" s="265">
        <v>0</v>
      </c>
      <c r="G120" s="266">
        <f>E120*F120</f>
        <v>0</v>
      </c>
      <c r="H120" s="267">
        <v>0.00044</v>
      </c>
      <c r="I120" s="268">
        <f>E120*H120</f>
        <v>0.0048400000000000006</v>
      </c>
      <c r="J120" s="267">
        <v>0</v>
      </c>
      <c r="K120" s="268">
        <f>E120*J120</f>
        <v>0</v>
      </c>
      <c r="O120" s="260">
        <v>2</v>
      </c>
      <c r="AA120" s="233">
        <v>1</v>
      </c>
      <c r="AB120" s="233">
        <v>1</v>
      </c>
      <c r="AC120" s="233">
        <v>1</v>
      </c>
      <c r="AZ120" s="233">
        <v>1</v>
      </c>
      <c r="BA120" s="233">
        <f>IF(AZ120=1,G120,0)</f>
        <v>0</v>
      </c>
      <c r="BB120" s="233">
        <f>IF(AZ120=2,G120,0)</f>
        <v>0</v>
      </c>
      <c r="BC120" s="233">
        <f>IF(AZ120=3,G120,0)</f>
        <v>0</v>
      </c>
      <c r="BD120" s="233">
        <f>IF(AZ120=4,G120,0)</f>
        <v>0</v>
      </c>
      <c r="BE120" s="233">
        <f>IF(AZ120=5,G120,0)</f>
        <v>0</v>
      </c>
      <c r="CA120" s="260">
        <v>1</v>
      </c>
      <c r="CB120" s="260">
        <v>1</v>
      </c>
    </row>
    <row r="121" spans="1:15" ht="12.75">
      <c r="A121" s="269"/>
      <c r="B121" s="272"/>
      <c r="C121" s="327" t="s">
        <v>262</v>
      </c>
      <c r="D121" s="328"/>
      <c r="E121" s="273">
        <v>9</v>
      </c>
      <c r="F121" s="274"/>
      <c r="G121" s="275"/>
      <c r="H121" s="276"/>
      <c r="I121" s="270"/>
      <c r="J121" s="277"/>
      <c r="K121" s="270"/>
      <c r="M121" s="271" t="s">
        <v>262</v>
      </c>
      <c r="O121" s="260"/>
    </row>
    <row r="122" spans="1:15" ht="12.75">
      <c r="A122" s="269"/>
      <c r="B122" s="272"/>
      <c r="C122" s="327" t="s">
        <v>263</v>
      </c>
      <c r="D122" s="328"/>
      <c r="E122" s="273">
        <v>2</v>
      </c>
      <c r="F122" s="274"/>
      <c r="G122" s="275"/>
      <c r="H122" s="276"/>
      <c r="I122" s="270"/>
      <c r="J122" s="277"/>
      <c r="K122" s="270"/>
      <c r="M122" s="271" t="s">
        <v>263</v>
      </c>
      <c r="O122" s="260"/>
    </row>
    <row r="123" spans="1:80" ht="12.75">
      <c r="A123" s="261">
        <v>39</v>
      </c>
      <c r="B123" s="262" t="s">
        <v>264</v>
      </c>
      <c r="C123" s="263" t="s">
        <v>265</v>
      </c>
      <c r="D123" s="264" t="s">
        <v>106</v>
      </c>
      <c r="E123" s="265">
        <v>26.216</v>
      </c>
      <c r="F123" s="265">
        <v>0</v>
      </c>
      <c r="G123" s="266">
        <f>E123*F123</f>
        <v>0</v>
      </c>
      <c r="H123" s="267">
        <v>0.03985</v>
      </c>
      <c r="I123" s="268">
        <f>E123*H123</f>
        <v>1.0447076</v>
      </c>
      <c r="J123" s="267">
        <v>0</v>
      </c>
      <c r="K123" s="268">
        <f>E123*J123</f>
        <v>0</v>
      </c>
      <c r="O123" s="260">
        <v>2</v>
      </c>
      <c r="AA123" s="233">
        <v>1</v>
      </c>
      <c r="AB123" s="233">
        <v>1</v>
      </c>
      <c r="AC123" s="233">
        <v>1</v>
      </c>
      <c r="AZ123" s="233">
        <v>1</v>
      </c>
      <c r="BA123" s="233">
        <f>IF(AZ123=1,G123,0)</f>
        <v>0</v>
      </c>
      <c r="BB123" s="233">
        <f>IF(AZ123=2,G123,0)</f>
        <v>0</v>
      </c>
      <c r="BC123" s="233">
        <f>IF(AZ123=3,G123,0)</f>
        <v>0</v>
      </c>
      <c r="BD123" s="233">
        <f>IF(AZ123=4,G123,0)</f>
        <v>0</v>
      </c>
      <c r="BE123" s="233">
        <f>IF(AZ123=5,G123,0)</f>
        <v>0</v>
      </c>
      <c r="CA123" s="260">
        <v>1</v>
      </c>
      <c r="CB123" s="260">
        <v>1</v>
      </c>
    </row>
    <row r="124" spans="1:15" ht="12.75">
      <c r="A124" s="269"/>
      <c r="B124" s="272"/>
      <c r="C124" s="327" t="s">
        <v>266</v>
      </c>
      <c r="D124" s="328"/>
      <c r="E124" s="273">
        <v>0</v>
      </c>
      <c r="F124" s="274"/>
      <c r="G124" s="275"/>
      <c r="H124" s="276"/>
      <c r="I124" s="270"/>
      <c r="J124" s="277"/>
      <c r="K124" s="270"/>
      <c r="M124" s="271" t="s">
        <v>266</v>
      </c>
      <c r="O124" s="260"/>
    </row>
    <row r="125" spans="1:15" ht="12.75">
      <c r="A125" s="269"/>
      <c r="B125" s="272"/>
      <c r="C125" s="327" t="s">
        <v>267</v>
      </c>
      <c r="D125" s="328"/>
      <c r="E125" s="273">
        <v>0.75</v>
      </c>
      <c r="F125" s="274"/>
      <c r="G125" s="275"/>
      <c r="H125" s="276"/>
      <c r="I125" s="270"/>
      <c r="J125" s="277"/>
      <c r="K125" s="270"/>
      <c r="M125" s="271" t="s">
        <v>267</v>
      </c>
      <c r="O125" s="260"/>
    </row>
    <row r="126" spans="1:15" ht="12.75">
      <c r="A126" s="269"/>
      <c r="B126" s="272"/>
      <c r="C126" s="327" t="s">
        <v>268</v>
      </c>
      <c r="D126" s="328"/>
      <c r="E126" s="273">
        <v>2.376</v>
      </c>
      <c r="F126" s="274"/>
      <c r="G126" s="275"/>
      <c r="H126" s="276"/>
      <c r="I126" s="270"/>
      <c r="J126" s="277"/>
      <c r="K126" s="270"/>
      <c r="M126" s="271" t="s">
        <v>268</v>
      </c>
      <c r="O126" s="260"/>
    </row>
    <row r="127" spans="1:15" ht="12.75">
      <c r="A127" s="269"/>
      <c r="B127" s="272"/>
      <c r="C127" s="327" t="s">
        <v>269</v>
      </c>
      <c r="D127" s="328"/>
      <c r="E127" s="273">
        <v>8.096</v>
      </c>
      <c r="F127" s="274"/>
      <c r="G127" s="275"/>
      <c r="H127" s="276"/>
      <c r="I127" s="270"/>
      <c r="J127" s="277"/>
      <c r="K127" s="270"/>
      <c r="M127" s="271" t="s">
        <v>269</v>
      </c>
      <c r="O127" s="260"/>
    </row>
    <row r="128" spans="1:15" ht="12.75">
      <c r="A128" s="269"/>
      <c r="B128" s="272"/>
      <c r="C128" s="327" t="s">
        <v>270</v>
      </c>
      <c r="D128" s="328"/>
      <c r="E128" s="273">
        <v>1.134</v>
      </c>
      <c r="F128" s="274"/>
      <c r="G128" s="275"/>
      <c r="H128" s="276"/>
      <c r="I128" s="270"/>
      <c r="J128" s="277"/>
      <c r="K128" s="270"/>
      <c r="M128" s="271" t="s">
        <v>270</v>
      </c>
      <c r="O128" s="260"/>
    </row>
    <row r="129" spans="1:15" ht="12.75">
      <c r="A129" s="269"/>
      <c r="B129" s="272"/>
      <c r="C129" s="327" t="s">
        <v>271</v>
      </c>
      <c r="D129" s="328"/>
      <c r="E129" s="273">
        <v>2.268</v>
      </c>
      <c r="F129" s="274"/>
      <c r="G129" s="275"/>
      <c r="H129" s="276"/>
      <c r="I129" s="270"/>
      <c r="J129" s="277"/>
      <c r="K129" s="270"/>
      <c r="M129" s="271" t="s">
        <v>271</v>
      </c>
      <c r="O129" s="260"/>
    </row>
    <row r="130" spans="1:15" ht="12.75">
      <c r="A130" s="269"/>
      <c r="B130" s="272"/>
      <c r="C130" s="327" t="s">
        <v>272</v>
      </c>
      <c r="D130" s="328"/>
      <c r="E130" s="273">
        <v>2.52</v>
      </c>
      <c r="F130" s="274"/>
      <c r="G130" s="275"/>
      <c r="H130" s="276"/>
      <c r="I130" s="270"/>
      <c r="J130" s="277"/>
      <c r="K130" s="270"/>
      <c r="M130" s="271" t="s">
        <v>272</v>
      </c>
      <c r="O130" s="260"/>
    </row>
    <row r="131" spans="1:15" ht="12.75">
      <c r="A131" s="269"/>
      <c r="B131" s="272"/>
      <c r="C131" s="327" t="s">
        <v>273</v>
      </c>
      <c r="D131" s="328"/>
      <c r="E131" s="273">
        <v>0.42</v>
      </c>
      <c r="F131" s="274"/>
      <c r="G131" s="275"/>
      <c r="H131" s="276"/>
      <c r="I131" s="270"/>
      <c r="J131" s="277"/>
      <c r="K131" s="270"/>
      <c r="M131" s="271" t="s">
        <v>273</v>
      </c>
      <c r="O131" s="260"/>
    </row>
    <row r="132" spans="1:15" ht="12.75">
      <c r="A132" s="269"/>
      <c r="B132" s="272"/>
      <c r="C132" s="327" t="s">
        <v>274</v>
      </c>
      <c r="D132" s="328"/>
      <c r="E132" s="273">
        <v>1.932</v>
      </c>
      <c r="F132" s="274"/>
      <c r="G132" s="275"/>
      <c r="H132" s="276"/>
      <c r="I132" s="270"/>
      <c r="J132" s="277"/>
      <c r="K132" s="270"/>
      <c r="M132" s="271" t="s">
        <v>274</v>
      </c>
      <c r="O132" s="260"/>
    </row>
    <row r="133" spans="1:15" ht="12.75">
      <c r="A133" s="269"/>
      <c r="B133" s="272"/>
      <c r="C133" s="327" t="s">
        <v>272</v>
      </c>
      <c r="D133" s="328"/>
      <c r="E133" s="273">
        <v>2.52</v>
      </c>
      <c r="F133" s="274"/>
      <c r="G133" s="275"/>
      <c r="H133" s="276"/>
      <c r="I133" s="270"/>
      <c r="J133" s="277"/>
      <c r="K133" s="270"/>
      <c r="M133" s="271" t="s">
        <v>272</v>
      </c>
      <c r="O133" s="260"/>
    </row>
    <row r="134" spans="1:15" ht="12.75">
      <c r="A134" s="269"/>
      <c r="B134" s="272"/>
      <c r="C134" s="327" t="s">
        <v>273</v>
      </c>
      <c r="D134" s="328"/>
      <c r="E134" s="273">
        <v>0.42</v>
      </c>
      <c r="F134" s="274"/>
      <c r="G134" s="275"/>
      <c r="H134" s="276"/>
      <c r="I134" s="270"/>
      <c r="J134" s="277"/>
      <c r="K134" s="270"/>
      <c r="M134" s="271" t="s">
        <v>273</v>
      </c>
      <c r="O134" s="260"/>
    </row>
    <row r="135" spans="1:15" ht="12.75">
      <c r="A135" s="269"/>
      <c r="B135" s="272"/>
      <c r="C135" s="327" t="s">
        <v>275</v>
      </c>
      <c r="D135" s="328"/>
      <c r="E135" s="273">
        <v>3.78</v>
      </c>
      <c r="F135" s="274"/>
      <c r="G135" s="275"/>
      <c r="H135" s="276"/>
      <c r="I135" s="270"/>
      <c r="J135" s="277"/>
      <c r="K135" s="270"/>
      <c r="M135" s="271" t="s">
        <v>275</v>
      </c>
      <c r="O135" s="260"/>
    </row>
    <row r="136" spans="1:80" ht="12.75">
      <c r="A136" s="261">
        <v>40</v>
      </c>
      <c r="B136" s="262" t="s">
        <v>276</v>
      </c>
      <c r="C136" s="263" t="s">
        <v>277</v>
      </c>
      <c r="D136" s="264" t="s">
        <v>106</v>
      </c>
      <c r="E136" s="265">
        <v>3.2865</v>
      </c>
      <c r="F136" s="265">
        <v>0</v>
      </c>
      <c r="G136" s="266">
        <f>E136*F136</f>
        <v>0</v>
      </c>
      <c r="H136" s="267">
        <v>0.05306</v>
      </c>
      <c r="I136" s="268">
        <f>E136*H136</f>
        <v>0.17438169000000003</v>
      </c>
      <c r="J136" s="267">
        <v>0</v>
      </c>
      <c r="K136" s="268">
        <f>E136*J136</f>
        <v>0</v>
      </c>
      <c r="O136" s="260">
        <v>2</v>
      </c>
      <c r="AA136" s="233">
        <v>1</v>
      </c>
      <c r="AB136" s="233">
        <v>1</v>
      </c>
      <c r="AC136" s="233">
        <v>1</v>
      </c>
      <c r="AZ136" s="233">
        <v>1</v>
      </c>
      <c r="BA136" s="233">
        <f>IF(AZ136=1,G136,0)</f>
        <v>0</v>
      </c>
      <c r="BB136" s="233">
        <f>IF(AZ136=2,G136,0)</f>
        <v>0</v>
      </c>
      <c r="BC136" s="233">
        <f>IF(AZ136=3,G136,0)</f>
        <v>0</v>
      </c>
      <c r="BD136" s="233">
        <f>IF(AZ136=4,G136,0)</f>
        <v>0</v>
      </c>
      <c r="BE136" s="233">
        <f>IF(AZ136=5,G136,0)</f>
        <v>0</v>
      </c>
      <c r="CA136" s="260">
        <v>1</v>
      </c>
      <c r="CB136" s="260">
        <v>1</v>
      </c>
    </row>
    <row r="137" spans="1:15" ht="12.75">
      <c r="A137" s="269"/>
      <c r="B137" s="272"/>
      <c r="C137" s="327" t="s">
        <v>278</v>
      </c>
      <c r="D137" s="328"/>
      <c r="E137" s="273">
        <v>1.3865</v>
      </c>
      <c r="F137" s="274"/>
      <c r="G137" s="275"/>
      <c r="H137" s="276"/>
      <c r="I137" s="270"/>
      <c r="J137" s="277"/>
      <c r="K137" s="270"/>
      <c r="M137" s="271" t="s">
        <v>278</v>
      </c>
      <c r="O137" s="260"/>
    </row>
    <row r="138" spans="1:15" ht="12.75">
      <c r="A138" s="269"/>
      <c r="B138" s="272"/>
      <c r="C138" s="327" t="s">
        <v>279</v>
      </c>
      <c r="D138" s="328"/>
      <c r="E138" s="273">
        <v>0.72</v>
      </c>
      <c r="F138" s="274"/>
      <c r="G138" s="275"/>
      <c r="H138" s="276"/>
      <c r="I138" s="270"/>
      <c r="J138" s="277"/>
      <c r="K138" s="270"/>
      <c r="M138" s="271" t="s">
        <v>279</v>
      </c>
      <c r="O138" s="260"/>
    </row>
    <row r="139" spans="1:15" ht="12.75">
      <c r="A139" s="269"/>
      <c r="B139" s="272"/>
      <c r="C139" s="327" t="s">
        <v>280</v>
      </c>
      <c r="D139" s="328"/>
      <c r="E139" s="273">
        <v>1.18</v>
      </c>
      <c r="F139" s="274"/>
      <c r="G139" s="275"/>
      <c r="H139" s="276"/>
      <c r="I139" s="270"/>
      <c r="J139" s="277"/>
      <c r="K139" s="270"/>
      <c r="M139" s="271" t="s">
        <v>280</v>
      </c>
      <c r="O139" s="260"/>
    </row>
    <row r="140" spans="1:80" ht="12.75">
      <c r="A140" s="261">
        <v>41</v>
      </c>
      <c r="B140" s="262" t="s">
        <v>281</v>
      </c>
      <c r="C140" s="263" t="s">
        <v>282</v>
      </c>
      <c r="D140" s="264" t="s">
        <v>106</v>
      </c>
      <c r="E140" s="265">
        <v>29.0116</v>
      </c>
      <c r="F140" s="265">
        <v>0</v>
      </c>
      <c r="G140" s="266">
        <f>E140*F140</f>
        <v>0</v>
      </c>
      <c r="H140" s="267">
        <v>0.01158</v>
      </c>
      <c r="I140" s="268">
        <f>E140*H140</f>
        <v>0.335954328</v>
      </c>
      <c r="J140" s="267">
        <v>0</v>
      </c>
      <c r="K140" s="268">
        <f>E140*J140</f>
        <v>0</v>
      </c>
      <c r="O140" s="260">
        <v>2</v>
      </c>
      <c r="AA140" s="233">
        <v>1</v>
      </c>
      <c r="AB140" s="233">
        <v>1</v>
      </c>
      <c r="AC140" s="233">
        <v>1</v>
      </c>
      <c r="AZ140" s="233">
        <v>1</v>
      </c>
      <c r="BA140" s="233">
        <f>IF(AZ140=1,G140,0)</f>
        <v>0</v>
      </c>
      <c r="BB140" s="233">
        <f>IF(AZ140=2,G140,0)</f>
        <v>0</v>
      </c>
      <c r="BC140" s="233">
        <f>IF(AZ140=3,G140,0)</f>
        <v>0</v>
      </c>
      <c r="BD140" s="233">
        <f>IF(AZ140=4,G140,0)</f>
        <v>0</v>
      </c>
      <c r="BE140" s="233">
        <f>IF(AZ140=5,G140,0)</f>
        <v>0</v>
      </c>
      <c r="CA140" s="260">
        <v>1</v>
      </c>
      <c r="CB140" s="260">
        <v>1</v>
      </c>
    </row>
    <row r="141" spans="1:15" ht="22.5">
      <c r="A141" s="269"/>
      <c r="B141" s="272"/>
      <c r="C141" s="327" t="s">
        <v>283</v>
      </c>
      <c r="D141" s="328"/>
      <c r="E141" s="273">
        <v>7.0079</v>
      </c>
      <c r="F141" s="274"/>
      <c r="G141" s="275"/>
      <c r="H141" s="276"/>
      <c r="I141" s="270"/>
      <c r="J141" s="277"/>
      <c r="K141" s="270"/>
      <c r="M141" s="271" t="s">
        <v>283</v>
      </c>
      <c r="O141" s="260"/>
    </row>
    <row r="142" spans="1:15" ht="12.75">
      <c r="A142" s="269"/>
      <c r="B142" s="272"/>
      <c r="C142" s="327" t="s">
        <v>284</v>
      </c>
      <c r="D142" s="328"/>
      <c r="E142" s="273">
        <v>9.3284</v>
      </c>
      <c r="F142" s="274"/>
      <c r="G142" s="275"/>
      <c r="H142" s="276"/>
      <c r="I142" s="270"/>
      <c r="J142" s="277"/>
      <c r="K142" s="270"/>
      <c r="M142" s="271" t="s">
        <v>284</v>
      </c>
      <c r="O142" s="260"/>
    </row>
    <row r="143" spans="1:15" ht="22.5">
      <c r="A143" s="269"/>
      <c r="B143" s="272"/>
      <c r="C143" s="327" t="s">
        <v>285</v>
      </c>
      <c r="D143" s="328"/>
      <c r="E143" s="273">
        <v>2.6468</v>
      </c>
      <c r="F143" s="274"/>
      <c r="G143" s="275"/>
      <c r="H143" s="276"/>
      <c r="I143" s="270"/>
      <c r="J143" s="277"/>
      <c r="K143" s="270"/>
      <c r="M143" s="271" t="s">
        <v>285</v>
      </c>
      <c r="O143" s="260"/>
    </row>
    <row r="144" spans="1:15" ht="12.75">
      <c r="A144" s="269"/>
      <c r="B144" s="272"/>
      <c r="C144" s="327" t="s">
        <v>286</v>
      </c>
      <c r="D144" s="328"/>
      <c r="E144" s="273">
        <v>10.0286</v>
      </c>
      <c r="F144" s="274"/>
      <c r="G144" s="275"/>
      <c r="H144" s="276"/>
      <c r="I144" s="270"/>
      <c r="J144" s="277"/>
      <c r="K144" s="270"/>
      <c r="M144" s="271" t="s">
        <v>286</v>
      </c>
      <c r="O144" s="260"/>
    </row>
    <row r="145" spans="1:80" ht="12.75">
      <c r="A145" s="261">
        <v>42</v>
      </c>
      <c r="B145" s="262" t="s">
        <v>287</v>
      </c>
      <c r="C145" s="263" t="s">
        <v>288</v>
      </c>
      <c r="D145" s="264" t="s">
        <v>110</v>
      </c>
      <c r="E145" s="265">
        <v>2.6594</v>
      </c>
      <c r="F145" s="265">
        <v>0</v>
      </c>
      <c r="G145" s="266">
        <f>E145*F145</f>
        <v>0</v>
      </c>
      <c r="H145" s="267">
        <v>1.93648</v>
      </c>
      <c r="I145" s="268">
        <f>E145*H145</f>
        <v>5.1498749120000005</v>
      </c>
      <c r="J145" s="267">
        <v>0</v>
      </c>
      <c r="K145" s="268">
        <f>E145*J145</f>
        <v>0</v>
      </c>
      <c r="O145" s="260">
        <v>2</v>
      </c>
      <c r="AA145" s="233">
        <v>1</v>
      </c>
      <c r="AB145" s="233">
        <v>1</v>
      </c>
      <c r="AC145" s="233">
        <v>1</v>
      </c>
      <c r="AZ145" s="233">
        <v>1</v>
      </c>
      <c r="BA145" s="233">
        <f>IF(AZ145=1,G145,0)</f>
        <v>0</v>
      </c>
      <c r="BB145" s="233">
        <f>IF(AZ145=2,G145,0)</f>
        <v>0</v>
      </c>
      <c r="BC145" s="233">
        <f>IF(AZ145=3,G145,0)</f>
        <v>0</v>
      </c>
      <c r="BD145" s="233">
        <f>IF(AZ145=4,G145,0)</f>
        <v>0</v>
      </c>
      <c r="BE145" s="233">
        <f>IF(AZ145=5,G145,0)</f>
        <v>0</v>
      </c>
      <c r="CA145" s="260">
        <v>1</v>
      </c>
      <c r="CB145" s="260">
        <v>1</v>
      </c>
    </row>
    <row r="146" spans="1:15" ht="12.75">
      <c r="A146" s="269"/>
      <c r="B146" s="272"/>
      <c r="C146" s="327" t="s">
        <v>289</v>
      </c>
      <c r="D146" s="328"/>
      <c r="E146" s="273">
        <v>0.9414</v>
      </c>
      <c r="F146" s="274"/>
      <c r="G146" s="275"/>
      <c r="H146" s="276"/>
      <c r="I146" s="270"/>
      <c r="J146" s="277"/>
      <c r="K146" s="270"/>
      <c r="M146" s="271" t="s">
        <v>289</v>
      </c>
      <c r="O146" s="260"/>
    </row>
    <row r="147" spans="1:15" ht="12.75">
      <c r="A147" s="269"/>
      <c r="B147" s="272"/>
      <c r="C147" s="327" t="s">
        <v>290</v>
      </c>
      <c r="D147" s="328"/>
      <c r="E147" s="273">
        <v>0.8698</v>
      </c>
      <c r="F147" s="274"/>
      <c r="G147" s="275"/>
      <c r="H147" s="276"/>
      <c r="I147" s="270"/>
      <c r="J147" s="277"/>
      <c r="K147" s="270"/>
      <c r="M147" s="271" t="s">
        <v>290</v>
      </c>
      <c r="O147" s="260"/>
    </row>
    <row r="148" spans="1:15" ht="12.75">
      <c r="A148" s="269"/>
      <c r="B148" s="272"/>
      <c r="C148" s="327" t="s">
        <v>291</v>
      </c>
      <c r="D148" s="328"/>
      <c r="E148" s="273">
        <v>0.8482</v>
      </c>
      <c r="F148" s="274"/>
      <c r="G148" s="275"/>
      <c r="H148" s="276"/>
      <c r="I148" s="270"/>
      <c r="J148" s="277"/>
      <c r="K148" s="270"/>
      <c r="M148" s="271" t="s">
        <v>291</v>
      </c>
      <c r="O148" s="260"/>
    </row>
    <row r="149" spans="1:80" ht="12.75">
      <c r="A149" s="261">
        <v>43</v>
      </c>
      <c r="B149" s="262" t="s">
        <v>292</v>
      </c>
      <c r="C149" s="263" t="s">
        <v>293</v>
      </c>
      <c r="D149" s="264" t="s">
        <v>106</v>
      </c>
      <c r="E149" s="265">
        <v>1.05</v>
      </c>
      <c r="F149" s="265">
        <v>0</v>
      </c>
      <c r="G149" s="266">
        <f>E149*F149</f>
        <v>0</v>
      </c>
      <c r="H149" s="267">
        <v>0.2836</v>
      </c>
      <c r="I149" s="268">
        <f>E149*H149</f>
        <v>0.29778000000000004</v>
      </c>
      <c r="J149" s="267">
        <v>0</v>
      </c>
      <c r="K149" s="268">
        <f>E149*J149</f>
        <v>0</v>
      </c>
      <c r="O149" s="260">
        <v>2</v>
      </c>
      <c r="AA149" s="233">
        <v>1</v>
      </c>
      <c r="AB149" s="233">
        <v>1</v>
      </c>
      <c r="AC149" s="233">
        <v>1</v>
      </c>
      <c r="AZ149" s="233">
        <v>1</v>
      </c>
      <c r="BA149" s="233">
        <f>IF(AZ149=1,G149,0)</f>
        <v>0</v>
      </c>
      <c r="BB149" s="233">
        <f>IF(AZ149=2,G149,0)</f>
        <v>0</v>
      </c>
      <c r="BC149" s="233">
        <f>IF(AZ149=3,G149,0)</f>
        <v>0</v>
      </c>
      <c r="BD149" s="233">
        <f>IF(AZ149=4,G149,0)</f>
        <v>0</v>
      </c>
      <c r="BE149" s="233">
        <f>IF(AZ149=5,G149,0)</f>
        <v>0</v>
      </c>
      <c r="CA149" s="260">
        <v>1</v>
      </c>
      <c r="CB149" s="260">
        <v>1</v>
      </c>
    </row>
    <row r="150" spans="1:15" ht="12.75">
      <c r="A150" s="269"/>
      <c r="B150" s="272"/>
      <c r="C150" s="327" t="s">
        <v>294</v>
      </c>
      <c r="D150" s="328"/>
      <c r="E150" s="273">
        <v>0.45</v>
      </c>
      <c r="F150" s="274"/>
      <c r="G150" s="275"/>
      <c r="H150" s="276"/>
      <c r="I150" s="270"/>
      <c r="J150" s="277"/>
      <c r="K150" s="270"/>
      <c r="M150" s="271" t="s">
        <v>294</v>
      </c>
      <c r="O150" s="260"/>
    </row>
    <row r="151" spans="1:15" ht="12.75">
      <c r="A151" s="269"/>
      <c r="B151" s="272"/>
      <c r="C151" s="327" t="s">
        <v>295</v>
      </c>
      <c r="D151" s="328"/>
      <c r="E151" s="273">
        <v>0.6</v>
      </c>
      <c r="F151" s="274"/>
      <c r="G151" s="275"/>
      <c r="H151" s="276"/>
      <c r="I151" s="270"/>
      <c r="J151" s="277"/>
      <c r="K151" s="270"/>
      <c r="M151" s="271" t="s">
        <v>295</v>
      </c>
      <c r="O151" s="260"/>
    </row>
    <row r="152" spans="1:80" ht="12.75">
      <c r="A152" s="261">
        <v>44</v>
      </c>
      <c r="B152" s="262" t="s">
        <v>296</v>
      </c>
      <c r="C152" s="263" t="s">
        <v>297</v>
      </c>
      <c r="D152" s="264" t="s">
        <v>106</v>
      </c>
      <c r="E152" s="265">
        <v>5.92</v>
      </c>
      <c r="F152" s="265">
        <v>0</v>
      </c>
      <c r="G152" s="266">
        <f>E152*F152</f>
        <v>0</v>
      </c>
      <c r="H152" s="267">
        <v>0.13786</v>
      </c>
      <c r="I152" s="268">
        <f>E152*H152</f>
        <v>0.8161312000000001</v>
      </c>
      <c r="J152" s="267">
        <v>0</v>
      </c>
      <c r="K152" s="268">
        <f>E152*J152</f>
        <v>0</v>
      </c>
      <c r="O152" s="260">
        <v>2</v>
      </c>
      <c r="AA152" s="233">
        <v>1</v>
      </c>
      <c r="AB152" s="233">
        <v>1</v>
      </c>
      <c r="AC152" s="233">
        <v>1</v>
      </c>
      <c r="AZ152" s="233">
        <v>1</v>
      </c>
      <c r="BA152" s="233">
        <f>IF(AZ152=1,G152,0)</f>
        <v>0</v>
      </c>
      <c r="BB152" s="233">
        <f>IF(AZ152=2,G152,0)</f>
        <v>0</v>
      </c>
      <c r="BC152" s="233">
        <f>IF(AZ152=3,G152,0)</f>
        <v>0</v>
      </c>
      <c r="BD152" s="233">
        <f>IF(AZ152=4,G152,0)</f>
        <v>0</v>
      </c>
      <c r="BE152" s="233">
        <f>IF(AZ152=5,G152,0)</f>
        <v>0</v>
      </c>
      <c r="CA152" s="260">
        <v>1</v>
      </c>
      <c r="CB152" s="260">
        <v>1</v>
      </c>
    </row>
    <row r="153" spans="1:15" ht="12.75">
      <c r="A153" s="269"/>
      <c r="B153" s="272"/>
      <c r="C153" s="327" t="s">
        <v>298</v>
      </c>
      <c r="D153" s="328"/>
      <c r="E153" s="273">
        <v>1.68</v>
      </c>
      <c r="F153" s="274"/>
      <c r="G153" s="275"/>
      <c r="H153" s="276"/>
      <c r="I153" s="270"/>
      <c r="J153" s="277"/>
      <c r="K153" s="270"/>
      <c r="M153" s="271" t="s">
        <v>298</v>
      </c>
      <c r="O153" s="260"/>
    </row>
    <row r="154" spans="1:15" ht="12.75">
      <c r="A154" s="269"/>
      <c r="B154" s="272"/>
      <c r="C154" s="327" t="s">
        <v>299</v>
      </c>
      <c r="D154" s="328"/>
      <c r="E154" s="273">
        <v>2.16</v>
      </c>
      <c r="F154" s="274"/>
      <c r="G154" s="275"/>
      <c r="H154" s="276"/>
      <c r="I154" s="270"/>
      <c r="J154" s="277"/>
      <c r="K154" s="270"/>
      <c r="M154" s="271" t="s">
        <v>299</v>
      </c>
      <c r="O154" s="260"/>
    </row>
    <row r="155" spans="1:15" ht="12.75">
      <c r="A155" s="269"/>
      <c r="B155" s="272"/>
      <c r="C155" s="327" t="s">
        <v>300</v>
      </c>
      <c r="D155" s="328"/>
      <c r="E155" s="273">
        <v>2.08</v>
      </c>
      <c r="F155" s="274"/>
      <c r="G155" s="275"/>
      <c r="H155" s="276"/>
      <c r="I155" s="270"/>
      <c r="J155" s="277"/>
      <c r="K155" s="270"/>
      <c r="M155" s="271" t="s">
        <v>300</v>
      </c>
      <c r="O155" s="260"/>
    </row>
    <row r="156" spans="1:80" ht="12.75">
      <c r="A156" s="261">
        <v>45</v>
      </c>
      <c r="B156" s="262" t="s">
        <v>301</v>
      </c>
      <c r="C156" s="263" t="s">
        <v>302</v>
      </c>
      <c r="D156" s="264" t="s">
        <v>106</v>
      </c>
      <c r="E156" s="265">
        <v>9.045</v>
      </c>
      <c r="F156" s="265">
        <v>0</v>
      </c>
      <c r="G156" s="266">
        <f>E156*F156</f>
        <v>0</v>
      </c>
      <c r="H156" s="267">
        <v>0.28258</v>
      </c>
      <c r="I156" s="268">
        <f>E156*H156</f>
        <v>2.5559361</v>
      </c>
      <c r="J156" s="267">
        <v>0</v>
      </c>
      <c r="K156" s="268">
        <f>E156*J156</f>
        <v>0</v>
      </c>
      <c r="O156" s="260">
        <v>2</v>
      </c>
      <c r="AA156" s="233">
        <v>1</v>
      </c>
      <c r="AB156" s="233">
        <v>1</v>
      </c>
      <c r="AC156" s="233">
        <v>1</v>
      </c>
      <c r="AZ156" s="233">
        <v>1</v>
      </c>
      <c r="BA156" s="233">
        <f>IF(AZ156=1,G156,0)</f>
        <v>0</v>
      </c>
      <c r="BB156" s="233">
        <f>IF(AZ156=2,G156,0)</f>
        <v>0</v>
      </c>
      <c r="BC156" s="233">
        <f>IF(AZ156=3,G156,0)</f>
        <v>0</v>
      </c>
      <c r="BD156" s="233">
        <f>IF(AZ156=4,G156,0)</f>
        <v>0</v>
      </c>
      <c r="BE156" s="233">
        <f>IF(AZ156=5,G156,0)</f>
        <v>0</v>
      </c>
      <c r="CA156" s="260">
        <v>1</v>
      </c>
      <c r="CB156" s="260">
        <v>1</v>
      </c>
    </row>
    <row r="157" spans="1:15" ht="12.75">
      <c r="A157" s="269"/>
      <c r="B157" s="272"/>
      <c r="C157" s="327" t="s">
        <v>303</v>
      </c>
      <c r="D157" s="328"/>
      <c r="E157" s="273">
        <v>2.125</v>
      </c>
      <c r="F157" s="274"/>
      <c r="G157" s="275"/>
      <c r="H157" s="276"/>
      <c r="I157" s="270"/>
      <c r="J157" s="277"/>
      <c r="K157" s="270"/>
      <c r="M157" s="271" t="s">
        <v>303</v>
      </c>
      <c r="O157" s="260"/>
    </row>
    <row r="158" spans="1:15" ht="12.75">
      <c r="A158" s="269"/>
      <c r="B158" s="272"/>
      <c r="C158" s="327" t="s">
        <v>304</v>
      </c>
      <c r="D158" s="328"/>
      <c r="E158" s="273">
        <v>3.56</v>
      </c>
      <c r="F158" s="274"/>
      <c r="G158" s="275"/>
      <c r="H158" s="276"/>
      <c r="I158" s="270"/>
      <c r="J158" s="277"/>
      <c r="K158" s="270"/>
      <c r="M158" s="271" t="s">
        <v>304</v>
      </c>
      <c r="O158" s="260"/>
    </row>
    <row r="159" spans="1:15" ht="12.75">
      <c r="A159" s="269"/>
      <c r="B159" s="272"/>
      <c r="C159" s="327" t="s">
        <v>305</v>
      </c>
      <c r="D159" s="328"/>
      <c r="E159" s="273">
        <v>1.68</v>
      </c>
      <c r="F159" s="274"/>
      <c r="G159" s="275"/>
      <c r="H159" s="276"/>
      <c r="I159" s="270"/>
      <c r="J159" s="277"/>
      <c r="K159" s="270"/>
      <c r="M159" s="271" t="s">
        <v>305</v>
      </c>
      <c r="O159" s="260"/>
    </row>
    <row r="160" spans="1:15" ht="12.75">
      <c r="A160" s="269"/>
      <c r="B160" s="272"/>
      <c r="C160" s="327" t="s">
        <v>306</v>
      </c>
      <c r="D160" s="328"/>
      <c r="E160" s="273">
        <v>1.68</v>
      </c>
      <c r="F160" s="274"/>
      <c r="G160" s="275"/>
      <c r="H160" s="276"/>
      <c r="I160" s="270"/>
      <c r="J160" s="277"/>
      <c r="K160" s="270"/>
      <c r="M160" s="271" t="s">
        <v>306</v>
      </c>
      <c r="O160" s="260"/>
    </row>
    <row r="161" spans="1:80" ht="22.5">
      <c r="A161" s="261">
        <v>46</v>
      </c>
      <c r="B161" s="262" t="s">
        <v>307</v>
      </c>
      <c r="C161" s="263" t="s">
        <v>308</v>
      </c>
      <c r="D161" s="264" t="s">
        <v>106</v>
      </c>
      <c r="E161" s="265">
        <v>85.5237</v>
      </c>
      <c r="F161" s="265">
        <v>0</v>
      </c>
      <c r="G161" s="266">
        <f>E161*F161</f>
        <v>0</v>
      </c>
      <c r="H161" s="267">
        <v>0.07782</v>
      </c>
      <c r="I161" s="268">
        <f>E161*H161</f>
        <v>6.655454334000001</v>
      </c>
      <c r="J161" s="267">
        <v>0</v>
      </c>
      <c r="K161" s="268">
        <f>E161*J161</f>
        <v>0</v>
      </c>
      <c r="O161" s="260">
        <v>2</v>
      </c>
      <c r="AA161" s="233">
        <v>1</v>
      </c>
      <c r="AB161" s="233">
        <v>1</v>
      </c>
      <c r="AC161" s="233">
        <v>1</v>
      </c>
      <c r="AZ161" s="233">
        <v>1</v>
      </c>
      <c r="BA161" s="233">
        <f>IF(AZ161=1,G161,0)</f>
        <v>0</v>
      </c>
      <c r="BB161" s="233">
        <f>IF(AZ161=2,G161,0)</f>
        <v>0</v>
      </c>
      <c r="BC161" s="233">
        <f>IF(AZ161=3,G161,0)</f>
        <v>0</v>
      </c>
      <c r="BD161" s="233">
        <f>IF(AZ161=4,G161,0)</f>
        <v>0</v>
      </c>
      <c r="BE161" s="233">
        <f>IF(AZ161=5,G161,0)</f>
        <v>0</v>
      </c>
      <c r="CA161" s="260">
        <v>1</v>
      </c>
      <c r="CB161" s="260">
        <v>1</v>
      </c>
    </row>
    <row r="162" spans="1:15" ht="12.75">
      <c r="A162" s="269"/>
      <c r="B162" s="272"/>
      <c r="C162" s="327" t="s">
        <v>309</v>
      </c>
      <c r="D162" s="328"/>
      <c r="E162" s="273">
        <v>24.0212</v>
      </c>
      <c r="F162" s="274"/>
      <c r="G162" s="275"/>
      <c r="H162" s="276"/>
      <c r="I162" s="270"/>
      <c r="J162" s="277"/>
      <c r="K162" s="270"/>
      <c r="M162" s="271" t="s">
        <v>309</v>
      </c>
      <c r="O162" s="260"/>
    </row>
    <row r="163" spans="1:15" ht="12.75">
      <c r="A163" s="269"/>
      <c r="B163" s="272"/>
      <c r="C163" s="327" t="s">
        <v>310</v>
      </c>
      <c r="D163" s="328"/>
      <c r="E163" s="273">
        <v>28.1575</v>
      </c>
      <c r="F163" s="274"/>
      <c r="G163" s="275"/>
      <c r="H163" s="276"/>
      <c r="I163" s="270"/>
      <c r="J163" s="277"/>
      <c r="K163" s="270"/>
      <c r="M163" s="271" t="s">
        <v>310</v>
      </c>
      <c r="O163" s="260"/>
    </row>
    <row r="164" spans="1:15" ht="12.75">
      <c r="A164" s="269"/>
      <c r="B164" s="272"/>
      <c r="C164" s="327" t="s">
        <v>311</v>
      </c>
      <c r="D164" s="328"/>
      <c r="E164" s="273">
        <v>16.875</v>
      </c>
      <c r="F164" s="274"/>
      <c r="G164" s="275"/>
      <c r="H164" s="276"/>
      <c r="I164" s="270"/>
      <c r="J164" s="277"/>
      <c r="K164" s="270"/>
      <c r="M164" s="271" t="s">
        <v>311</v>
      </c>
      <c r="O164" s="260"/>
    </row>
    <row r="165" spans="1:15" ht="12.75">
      <c r="A165" s="269"/>
      <c r="B165" s="272"/>
      <c r="C165" s="327" t="s">
        <v>312</v>
      </c>
      <c r="D165" s="328"/>
      <c r="E165" s="273">
        <v>6.48</v>
      </c>
      <c r="F165" s="274"/>
      <c r="G165" s="275"/>
      <c r="H165" s="276"/>
      <c r="I165" s="270"/>
      <c r="J165" s="277"/>
      <c r="K165" s="270"/>
      <c r="M165" s="271" t="s">
        <v>312</v>
      </c>
      <c r="O165" s="260"/>
    </row>
    <row r="166" spans="1:15" ht="12.75">
      <c r="A166" s="269"/>
      <c r="B166" s="272"/>
      <c r="C166" s="327" t="s">
        <v>313</v>
      </c>
      <c r="D166" s="328"/>
      <c r="E166" s="273">
        <v>9.99</v>
      </c>
      <c r="F166" s="274"/>
      <c r="G166" s="275"/>
      <c r="H166" s="276"/>
      <c r="I166" s="270"/>
      <c r="J166" s="277"/>
      <c r="K166" s="270"/>
      <c r="M166" s="271" t="s">
        <v>313</v>
      </c>
      <c r="O166" s="260"/>
    </row>
    <row r="167" spans="1:80" ht="22.5">
      <c r="A167" s="261">
        <v>47</v>
      </c>
      <c r="B167" s="262" t="s">
        <v>314</v>
      </c>
      <c r="C167" s="263" t="s">
        <v>315</v>
      </c>
      <c r="D167" s="264" t="s">
        <v>106</v>
      </c>
      <c r="E167" s="265">
        <v>56.785</v>
      </c>
      <c r="F167" s="265">
        <v>0</v>
      </c>
      <c r="G167" s="266">
        <f>E167*F167</f>
        <v>0</v>
      </c>
      <c r="H167" s="267">
        <v>0.09985</v>
      </c>
      <c r="I167" s="268">
        <f>E167*H167</f>
        <v>5.6699822499999994</v>
      </c>
      <c r="J167" s="267">
        <v>0</v>
      </c>
      <c r="K167" s="268">
        <f>E167*J167</f>
        <v>0</v>
      </c>
      <c r="O167" s="260">
        <v>2</v>
      </c>
      <c r="AA167" s="233">
        <v>1</v>
      </c>
      <c r="AB167" s="233">
        <v>1</v>
      </c>
      <c r="AC167" s="233">
        <v>1</v>
      </c>
      <c r="AZ167" s="233">
        <v>1</v>
      </c>
      <c r="BA167" s="233">
        <f>IF(AZ167=1,G167,0)</f>
        <v>0</v>
      </c>
      <c r="BB167" s="233">
        <f>IF(AZ167=2,G167,0)</f>
        <v>0</v>
      </c>
      <c r="BC167" s="233">
        <f>IF(AZ167=3,G167,0)</f>
        <v>0</v>
      </c>
      <c r="BD167" s="233">
        <f>IF(AZ167=4,G167,0)</f>
        <v>0</v>
      </c>
      <c r="BE167" s="233">
        <f>IF(AZ167=5,G167,0)</f>
        <v>0</v>
      </c>
      <c r="CA167" s="260">
        <v>1</v>
      </c>
      <c r="CB167" s="260">
        <v>1</v>
      </c>
    </row>
    <row r="168" spans="1:15" ht="12.75">
      <c r="A168" s="269"/>
      <c r="B168" s="272"/>
      <c r="C168" s="327" t="s">
        <v>316</v>
      </c>
      <c r="D168" s="328"/>
      <c r="E168" s="273">
        <v>22.485</v>
      </c>
      <c r="F168" s="274"/>
      <c r="G168" s="275"/>
      <c r="H168" s="276"/>
      <c r="I168" s="270"/>
      <c r="J168" s="277"/>
      <c r="K168" s="270"/>
      <c r="M168" s="271" t="s">
        <v>316</v>
      </c>
      <c r="O168" s="260"/>
    </row>
    <row r="169" spans="1:15" ht="12.75">
      <c r="A169" s="269"/>
      <c r="B169" s="272"/>
      <c r="C169" s="327" t="s">
        <v>317</v>
      </c>
      <c r="D169" s="328"/>
      <c r="E169" s="273">
        <v>11.55</v>
      </c>
      <c r="F169" s="274"/>
      <c r="G169" s="275"/>
      <c r="H169" s="276"/>
      <c r="I169" s="270"/>
      <c r="J169" s="277"/>
      <c r="K169" s="270"/>
      <c r="M169" s="271" t="s">
        <v>317</v>
      </c>
      <c r="O169" s="260"/>
    </row>
    <row r="170" spans="1:15" ht="12.75">
      <c r="A170" s="269"/>
      <c r="B170" s="272"/>
      <c r="C170" s="327" t="s">
        <v>318</v>
      </c>
      <c r="D170" s="328"/>
      <c r="E170" s="273">
        <v>11.375</v>
      </c>
      <c r="F170" s="274"/>
      <c r="G170" s="275"/>
      <c r="H170" s="276"/>
      <c r="I170" s="270"/>
      <c r="J170" s="277"/>
      <c r="K170" s="270"/>
      <c r="M170" s="271" t="s">
        <v>318</v>
      </c>
      <c r="O170" s="260"/>
    </row>
    <row r="171" spans="1:15" ht="12.75">
      <c r="A171" s="269"/>
      <c r="B171" s="272"/>
      <c r="C171" s="327" t="s">
        <v>319</v>
      </c>
      <c r="D171" s="328"/>
      <c r="E171" s="273">
        <v>11.375</v>
      </c>
      <c r="F171" s="274"/>
      <c r="G171" s="275"/>
      <c r="H171" s="276"/>
      <c r="I171" s="270"/>
      <c r="J171" s="277"/>
      <c r="K171" s="270"/>
      <c r="M171" s="271" t="s">
        <v>319</v>
      </c>
      <c r="O171" s="260"/>
    </row>
    <row r="172" spans="1:80" ht="22.5">
      <c r="A172" s="261">
        <v>48</v>
      </c>
      <c r="B172" s="262" t="s">
        <v>320</v>
      </c>
      <c r="C172" s="263" t="s">
        <v>321</v>
      </c>
      <c r="D172" s="264" t="s">
        <v>106</v>
      </c>
      <c r="E172" s="265">
        <v>141.4125</v>
      </c>
      <c r="F172" s="265">
        <v>0</v>
      </c>
      <c r="G172" s="266">
        <f>E172*F172</f>
        <v>0</v>
      </c>
      <c r="H172" s="267">
        <v>0.12138</v>
      </c>
      <c r="I172" s="268">
        <f>E172*H172</f>
        <v>17.16464925</v>
      </c>
      <c r="J172" s="267">
        <v>0</v>
      </c>
      <c r="K172" s="268">
        <f>E172*J172</f>
        <v>0</v>
      </c>
      <c r="O172" s="260">
        <v>2</v>
      </c>
      <c r="AA172" s="233">
        <v>1</v>
      </c>
      <c r="AB172" s="233">
        <v>1</v>
      </c>
      <c r="AC172" s="233">
        <v>1</v>
      </c>
      <c r="AZ172" s="233">
        <v>1</v>
      </c>
      <c r="BA172" s="233">
        <f>IF(AZ172=1,G172,0)</f>
        <v>0</v>
      </c>
      <c r="BB172" s="233">
        <f>IF(AZ172=2,G172,0)</f>
        <v>0</v>
      </c>
      <c r="BC172" s="233">
        <f>IF(AZ172=3,G172,0)</f>
        <v>0</v>
      </c>
      <c r="BD172" s="233">
        <f>IF(AZ172=4,G172,0)</f>
        <v>0</v>
      </c>
      <c r="BE172" s="233">
        <f>IF(AZ172=5,G172,0)</f>
        <v>0</v>
      </c>
      <c r="CA172" s="260">
        <v>1</v>
      </c>
      <c r="CB172" s="260">
        <v>1</v>
      </c>
    </row>
    <row r="173" spans="1:15" ht="12.75">
      <c r="A173" s="269"/>
      <c r="B173" s="272"/>
      <c r="C173" s="327" t="s">
        <v>322</v>
      </c>
      <c r="D173" s="328"/>
      <c r="E173" s="273">
        <v>9.7625</v>
      </c>
      <c r="F173" s="274"/>
      <c r="G173" s="275"/>
      <c r="H173" s="276"/>
      <c r="I173" s="270"/>
      <c r="J173" s="277"/>
      <c r="K173" s="270"/>
      <c r="M173" s="271" t="s">
        <v>322</v>
      </c>
      <c r="O173" s="260"/>
    </row>
    <row r="174" spans="1:15" ht="12.75">
      <c r="A174" s="269"/>
      <c r="B174" s="272"/>
      <c r="C174" s="327" t="s">
        <v>323</v>
      </c>
      <c r="D174" s="328"/>
      <c r="E174" s="273">
        <v>37.61</v>
      </c>
      <c r="F174" s="274"/>
      <c r="G174" s="275"/>
      <c r="H174" s="276"/>
      <c r="I174" s="270"/>
      <c r="J174" s="277"/>
      <c r="K174" s="270"/>
      <c r="M174" s="271" t="s">
        <v>323</v>
      </c>
      <c r="O174" s="260"/>
    </row>
    <row r="175" spans="1:15" ht="12.75">
      <c r="A175" s="269"/>
      <c r="B175" s="272"/>
      <c r="C175" s="327" t="s">
        <v>324</v>
      </c>
      <c r="D175" s="328"/>
      <c r="E175" s="273">
        <v>44.455</v>
      </c>
      <c r="F175" s="274"/>
      <c r="G175" s="275"/>
      <c r="H175" s="276"/>
      <c r="I175" s="270"/>
      <c r="J175" s="277"/>
      <c r="K175" s="270"/>
      <c r="M175" s="271" t="s">
        <v>324</v>
      </c>
      <c r="O175" s="260"/>
    </row>
    <row r="176" spans="1:15" ht="12.75">
      <c r="A176" s="269"/>
      <c r="B176" s="272"/>
      <c r="C176" s="327" t="s">
        <v>325</v>
      </c>
      <c r="D176" s="328"/>
      <c r="E176" s="273">
        <v>49.585</v>
      </c>
      <c r="F176" s="274"/>
      <c r="G176" s="275"/>
      <c r="H176" s="276"/>
      <c r="I176" s="270"/>
      <c r="J176" s="277"/>
      <c r="K176" s="270"/>
      <c r="M176" s="271" t="s">
        <v>325</v>
      </c>
      <c r="O176" s="260"/>
    </row>
    <row r="177" spans="1:80" ht="22.5">
      <c r="A177" s="261">
        <v>49</v>
      </c>
      <c r="B177" s="262" t="s">
        <v>326</v>
      </c>
      <c r="C177" s="263" t="s">
        <v>327</v>
      </c>
      <c r="D177" s="264" t="s">
        <v>106</v>
      </c>
      <c r="E177" s="265">
        <v>84.84</v>
      </c>
      <c r="F177" s="265">
        <v>0</v>
      </c>
      <c r="G177" s="266">
        <f>E177*F177</f>
        <v>0</v>
      </c>
      <c r="H177" s="267">
        <v>0.02977</v>
      </c>
      <c r="I177" s="268">
        <f>E177*H177</f>
        <v>2.5256868000000003</v>
      </c>
      <c r="J177" s="267">
        <v>0</v>
      </c>
      <c r="K177" s="268">
        <f>E177*J177</f>
        <v>0</v>
      </c>
      <c r="O177" s="260">
        <v>2</v>
      </c>
      <c r="AA177" s="233">
        <v>1</v>
      </c>
      <c r="AB177" s="233">
        <v>1</v>
      </c>
      <c r="AC177" s="233">
        <v>1</v>
      </c>
      <c r="AZ177" s="233">
        <v>1</v>
      </c>
      <c r="BA177" s="233">
        <f>IF(AZ177=1,G177,0)</f>
        <v>0</v>
      </c>
      <c r="BB177" s="233">
        <f>IF(AZ177=2,G177,0)</f>
        <v>0</v>
      </c>
      <c r="BC177" s="233">
        <f>IF(AZ177=3,G177,0)</f>
        <v>0</v>
      </c>
      <c r="BD177" s="233">
        <f>IF(AZ177=4,G177,0)</f>
        <v>0</v>
      </c>
      <c r="BE177" s="233">
        <f>IF(AZ177=5,G177,0)</f>
        <v>0</v>
      </c>
      <c r="CA177" s="260">
        <v>1</v>
      </c>
      <c r="CB177" s="260">
        <v>1</v>
      </c>
    </row>
    <row r="178" spans="1:15" ht="12.75">
      <c r="A178" s="269"/>
      <c r="B178" s="272"/>
      <c r="C178" s="327" t="s">
        <v>328</v>
      </c>
      <c r="D178" s="328"/>
      <c r="E178" s="273">
        <v>41.484</v>
      </c>
      <c r="F178" s="274"/>
      <c r="G178" s="275"/>
      <c r="H178" s="276"/>
      <c r="I178" s="270"/>
      <c r="J178" s="277"/>
      <c r="K178" s="270"/>
      <c r="M178" s="271" t="s">
        <v>328</v>
      </c>
      <c r="O178" s="260"/>
    </row>
    <row r="179" spans="1:15" ht="12.75">
      <c r="A179" s="269"/>
      <c r="B179" s="272"/>
      <c r="C179" s="327" t="s">
        <v>329</v>
      </c>
      <c r="D179" s="328"/>
      <c r="E179" s="273">
        <v>15.637</v>
      </c>
      <c r="F179" s="274"/>
      <c r="G179" s="275"/>
      <c r="H179" s="276"/>
      <c r="I179" s="270"/>
      <c r="J179" s="277"/>
      <c r="K179" s="270"/>
      <c r="M179" s="271" t="s">
        <v>329</v>
      </c>
      <c r="O179" s="260"/>
    </row>
    <row r="180" spans="1:15" ht="12.75">
      <c r="A180" s="269"/>
      <c r="B180" s="272"/>
      <c r="C180" s="327" t="s">
        <v>330</v>
      </c>
      <c r="D180" s="328"/>
      <c r="E180" s="273">
        <v>14.312</v>
      </c>
      <c r="F180" s="274"/>
      <c r="G180" s="275"/>
      <c r="H180" s="276"/>
      <c r="I180" s="270"/>
      <c r="J180" s="277"/>
      <c r="K180" s="270"/>
      <c r="M180" s="271" t="s">
        <v>330</v>
      </c>
      <c r="O180" s="260"/>
    </row>
    <row r="181" spans="1:15" ht="22.5">
      <c r="A181" s="269"/>
      <c r="B181" s="272"/>
      <c r="C181" s="327" t="s">
        <v>331</v>
      </c>
      <c r="D181" s="328"/>
      <c r="E181" s="273">
        <v>13.407</v>
      </c>
      <c r="F181" s="274"/>
      <c r="G181" s="275"/>
      <c r="H181" s="276"/>
      <c r="I181" s="270"/>
      <c r="J181" s="277"/>
      <c r="K181" s="270"/>
      <c r="M181" s="271" t="s">
        <v>331</v>
      </c>
      <c r="O181" s="260"/>
    </row>
    <row r="182" spans="1:80" ht="22.5">
      <c r="A182" s="261">
        <v>50</v>
      </c>
      <c r="B182" s="262" t="s">
        <v>332</v>
      </c>
      <c r="C182" s="263" t="s">
        <v>333</v>
      </c>
      <c r="D182" s="264" t="s">
        <v>106</v>
      </c>
      <c r="E182" s="265">
        <v>21.87</v>
      </c>
      <c r="F182" s="265">
        <v>0</v>
      </c>
      <c r="G182" s="266">
        <f>E182*F182</f>
        <v>0</v>
      </c>
      <c r="H182" s="267">
        <v>0.04932</v>
      </c>
      <c r="I182" s="268">
        <f>E182*H182</f>
        <v>1.0786284000000002</v>
      </c>
      <c r="J182" s="267">
        <v>0</v>
      </c>
      <c r="K182" s="268">
        <f>E182*J182</f>
        <v>0</v>
      </c>
      <c r="O182" s="260">
        <v>2</v>
      </c>
      <c r="AA182" s="233">
        <v>1</v>
      </c>
      <c r="AB182" s="233">
        <v>1</v>
      </c>
      <c r="AC182" s="233">
        <v>1</v>
      </c>
      <c r="AZ182" s="233">
        <v>1</v>
      </c>
      <c r="BA182" s="233">
        <f>IF(AZ182=1,G182,0)</f>
        <v>0</v>
      </c>
      <c r="BB182" s="233">
        <f>IF(AZ182=2,G182,0)</f>
        <v>0</v>
      </c>
      <c r="BC182" s="233">
        <f>IF(AZ182=3,G182,0)</f>
        <v>0</v>
      </c>
      <c r="BD182" s="233">
        <f>IF(AZ182=4,G182,0)</f>
        <v>0</v>
      </c>
      <c r="BE182" s="233">
        <f>IF(AZ182=5,G182,0)</f>
        <v>0</v>
      </c>
      <c r="CA182" s="260">
        <v>1</v>
      </c>
      <c r="CB182" s="260">
        <v>1</v>
      </c>
    </row>
    <row r="183" spans="1:15" ht="12.75">
      <c r="A183" s="269"/>
      <c r="B183" s="272"/>
      <c r="C183" s="327" t="s">
        <v>334</v>
      </c>
      <c r="D183" s="328"/>
      <c r="E183" s="273">
        <v>10.935</v>
      </c>
      <c r="F183" s="274"/>
      <c r="G183" s="275"/>
      <c r="H183" s="276"/>
      <c r="I183" s="270"/>
      <c r="J183" s="277"/>
      <c r="K183" s="270"/>
      <c r="M183" s="271" t="s">
        <v>334</v>
      </c>
      <c r="O183" s="260"/>
    </row>
    <row r="184" spans="1:15" ht="12.75">
      <c r="A184" s="269"/>
      <c r="B184" s="272"/>
      <c r="C184" s="327" t="s">
        <v>335</v>
      </c>
      <c r="D184" s="328"/>
      <c r="E184" s="273">
        <v>10.935</v>
      </c>
      <c r="F184" s="274"/>
      <c r="G184" s="275"/>
      <c r="H184" s="276"/>
      <c r="I184" s="270"/>
      <c r="J184" s="277"/>
      <c r="K184" s="270"/>
      <c r="M184" s="271" t="s">
        <v>335</v>
      </c>
      <c r="O184" s="260"/>
    </row>
    <row r="185" spans="1:80" ht="22.5">
      <c r="A185" s="261">
        <v>51</v>
      </c>
      <c r="B185" s="262" t="s">
        <v>336</v>
      </c>
      <c r="C185" s="263" t="s">
        <v>337</v>
      </c>
      <c r="D185" s="264" t="s">
        <v>106</v>
      </c>
      <c r="E185" s="265">
        <v>51.468</v>
      </c>
      <c r="F185" s="265">
        <v>0</v>
      </c>
      <c r="G185" s="266">
        <f>E185*F185</f>
        <v>0</v>
      </c>
      <c r="H185" s="267">
        <v>0.05379</v>
      </c>
      <c r="I185" s="268">
        <f>E185*H185</f>
        <v>2.76846372</v>
      </c>
      <c r="J185" s="267">
        <v>0</v>
      </c>
      <c r="K185" s="268">
        <f>E185*J185</f>
        <v>0</v>
      </c>
      <c r="O185" s="260">
        <v>2</v>
      </c>
      <c r="AA185" s="233">
        <v>1</v>
      </c>
      <c r="AB185" s="233">
        <v>1</v>
      </c>
      <c r="AC185" s="233">
        <v>1</v>
      </c>
      <c r="AZ185" s="233">
        <v>1</v>
      </c>
      <c r="BA185" s="233">
        <f>IF(AZ185=1,G185,0)</f>
        <v>0</v>
      </c>
      <c r="BB185" s="233">
        <f>IF(AZ185=2,G185,0)</f>
        <v>0</v>
      </c>
      <c r="BC185" s="233">
        <f>IF(AZ185=3,G185,0)</f>
        <v>0</v>
      </c>
      <c r="BD185" s="233">
        <f>IF(AZ185=4,G185,0)</f>
        <v>0</v>
      </c>
      <c r="BE185" s="233">
        <f>IF(AZ185=5,G185,0)</f>
        <v>0</v>
      </c>
      <c r="CA185" s="260">
        <v>1</v>
      </c>
      <c r="CB185" s="260">
        <v>1</v>
      </c>
    </row>
    <row r="186" spans="1:15" ht="12.75">
      <c r="A186" s="269"/>
      <c r="B186" s="272"/>
      <c r="C186" s="327" t="s">
        <v>338</v>
      </c>
      <c r="D186" s="328"/>
      <c r="E186" s="273">
        <v>5.103</v>
      </c>
      <c r="F186" s="274"/>
      <c r="G186" s="275"/>
      <c r="H186" s="276"/>
      <c r="I186" s="270"/>
      <c r="J186" s="277"/>
      <c r="K186" s="270"/>
      <c r="M186" s="271" t="s">
        <v>338</v>
      </c>
      <c r="O186" s="260"/>
    </row>
    <row r="187" spans="1:15" ht="12.75">
      <c r="A187" s="269"/>
      <c r="B187" s="272"/>
      <c r="C187" s="327" t="s">
        <v>339</v>
      </c>
      <c r="D187" s="328"/>
      <c r="E187" s="273">
        <v>20.767</v>
      </c>
      <c r="F187" s="274"/>
      <c r="G187" s="275"/>
      <c r="H187" s="276"/>
      <c r="I187" s="270"/>
      <c r="J187" s="277"/>
      <c r="K187" s="270"/>
      <c r="M187" s="271" t="s">
        <v>339</v>
      </c>
      <c r="O187" s="260"/>
    </row>
    <row r="188" spans="1:15" ht="12.75">
      <c r="A188" s="269"/>
      <c r="B188" s="272"/>
      <c r="C188" s="327" t="s">
        <v>340</v>
      </c>
      <c r="D188" s="328"/>
      <c r="E188" s="273">
        <v>21.298</v>
      </c>
      <c r="F188" s="274"/>
      <c r="G188" s="275"/>
      <c r="H188" s="276"/>
      <c r="I188" s="270"/>
      <c r="J188" s="277"/>
      <c r="K188" s="270"/>
      <c r="M188" s="271" t="s">
        <v>340</v>
      </c>
      <c r="O188" s="260"/>
    </row>
    <row r="189" spans="1:15" ht="12.75">
      <c r="A189" s="269"/>
      <c r="B189" s="272"/>
      <c r="C189" s="327" t="s">
        <v>341</v>
      </c>
      <c r="D189" s="328"/>
      <c r="E189" s="273">
        <v>4.3</v>
      </c>
      <c r="F189" s="274"/>
      <c r="G189" s="275"/>
      <c r="H189" s="276"/>
      <c r="I189" s="270"/>
      <c r="J189" s="277"/>
      <c r="K189" s="270"/>
      <c r="M189" s="271" t="s">
        <v>341</v>
      </c>
      <c r="O189" s="260"/>
    </row>
    <row r="190" spans="1:80" ht="22.5">
      <c r="A190" s="261">
        <v>52</v>
      </c>
      <c r="B190" s="262" t="s">
        <v>342</v>
      </c>
      <c r="C190" s="263" t="s">
        <v>343</v>
      </c>
      <c r="D190" s="264" t="s">
        <v>106</v>
      </c>
      <c r="E190" s="265">
        <v>14.076</v>
      </c>
      <c r="F190" s="265">
        <v>0</v>
      </c>
      <c r="G190" s="266">
        <f>E190*F190</f>
        <v>0</v>
      </c>
      <c r="H190" s="267">
        <v>0.05211</v>
      </c>
      <c r="I190" s="268">
        <f>E190*H190</f>
        <v>0.73350036</v>
      </c>
      <c r="J190" s="267">
        <v>0</v>
      </c>
      <c r="K190" s="268">
        <f>E190*J190</f>
        <v>0</v>
      </c>
      <c r="O190" s="260">
        <v>2</v>
      </c>
      <c r="AA190" s="233">
        <v>1</v>
      </c>
      <c r="AB190" s="233">
        <v>1</v>
      </c>
      <c r="AC190" s="233">
        <v>1</v>
      </c>
      <c r="AZ190" s="233">
        <v>1</v>
      </c>
      <c r="BA190" s="233">
        <f>IF(AZ190=1,G190,0)</f>
        <v>0</v>
      </c>
      <c r="BB190" s="233">
        <f>IF(AZ190=2,G190,0)</f>
        <v>0</v>
      </c>
      <c r="BC190" s="233">
        <f>IF(AZ190=3,G190,0)</f>
        <v>0</v>
      </c>
      <c r="BD190" s="233">
        <f>IF(AZ190=4,G190,0)</f>
        <v>0</v>
      </c>
      <c r="BE190" s="233">
        <f>IF(AZ190=5,G190,0)</f>
        <v>0</v>
      </c>
      <c r="CA190" s="260">
        <v>1</v>
      </c>
      <c r="CB190" s="260">
        <v>1</v>
      </c>
    </row>
    <row r="191" spans="1:15" ht="12.75">
      <c r="A191" s="269"/>
      <c r="B191" s="272"/>
      <c r="C191" s="327" t="s">
        <v>344</v>
      </c>
      <c r="D191" s="328"/>
      <c r="E191" s="273">
        <v>14.076</v>
      </c>
      <c r="F191" s="274"/>
      <c r="G191" s="275"/>
      <c r="H191" s="276"/>
      <c r="I191" s="270"/>
      <c r="J191" s="277"/>
      <c r="K191" s="270"/>
      <c r="M191" s="271" t="s">
        <v>344</v>
      </c>
      <c r="O191" s="260"/>
    </row>
    <row r="192" spans="1:80" ht="22.5">
      <c r="A192" s="261">
        <v>53</v>
      </c>
      <c r="B192" s="262" t="s">
        <v>345</v>
      </c>
      <c r="C192" s="263" t="s">
        <v>346</v>
      </c>
      <c r="D192" s="264" t="s">
        <v>106</v>
      </c>
      <c r="E192" s="265">
        <v>12.8175</v>
      </c>
      <c r="F192" s="265">
        <v>0</v>
      </c>
      <c r="G192" s="266">
        <f>E192*F192</f>
        <v>0</v>
      </c>
      <c r="H192" s="267">
        <v>0.05343</v>
      </c>
      <c r="I192" s="268">
        <f>E192*H192</f>
        <v>0.684839025</v>
      </c>
      <c r="J192" s="267">
        <v>0</v>
      </c>
      <c r="K192" s="268">
        <f>E192*J192</f>
        <v>0</v>
      </c>
      <c r="O192" s="260">
        <v>2</v>
      </c>
      <c r="AA192" s="233">
        <v>1</v>
      </c>
      <c r="AB192" s="233">
        <v>1</v>
      </c>
      <c r="AC192" s="233">
        <v>1</v>
      </c>
      <c r="AZ192" s="233">
        <v>1</v>
      </c>
      <c r="BA192" s="233">
        <f>IF(AZ192=1,G192,0)</f>
        <v>0</v>
      </c>
      <c r="BB192" s="233">
        <f>IF(AZ192=2,G192,0)</f>
        <v>0</v>
      </c>
      <c r="BC192" s="233">
        <f>IF(AZ192=3,G192,0)</f>
        <v>0</v>
      </c>
      <c r="BD192" s="233">
        <f>IF(AZ192=4,G192,0)</f>
        <v>0</v>
      </c>
      <c r="BE192" s="233">
        <f>IF(AZ192=5,G192,0)</f>
        <v>0</v>
      </c>
      <c r="CA192" s="260">
        <v>1</v>
      </c>
      <c r="CB192" s="260">
        <v>1</v>
      </c>
    </row>
    <row r="193" spans="1:15" ht="12.75">
      <c r="A193" s="269"/>
      <c r="B193" s="272"/>
      <c r="C193" s="327" t="s">
        <v>347</v>
      </c>
      <c r="D193" s="328"/>
      <c r="E193" s="273">
        <v>7.4385</v>
      </c>
      <c r="F193" s="274"/>
      <c r="G193" s="275"/>
      <c r="H193" s="276"/>
      <c r="I193" s="270"/>
      <c r="J193" s="277"/>
      <c r="K193" s="270"/>
      <c r="M193" s="271" t="s">
        <v>347</v>
      </c>
      <c r="O193" s="260"/>
    </row>
    <row r="194" spans="1:15" ht="12.75">
      <c r="A194" s="269"/>
      <c r="B194" s="272"/>
      <c r="C194" s="327" t="s">
        <v>348</v>
      </c>
      <c r="D194" s="328"/>
      <c r="E194" s="273">
        <v>5.379</v>
      </c>
      <c r="F194" s="274"/>
      <c r="G194" s="275"/>
      <c r="H194" s="276"/>
      <c r="I194" s="270"/>
      <c r="J194" s="277"/>
      <c r="K194" s="270"/>
      <c r="M194" s="271" t="s">
        <v>348</v>
      </c>
      <c r="O194" s="260"/>
    </row>
    <row r="195" spans="1:80" ht="22.5">
      <c r="A195" s="261">
        <v>54</v>
      </c>
      <c r="B195" s="262" t="s">
        <v>349</v>
      </c>
      <c r="C195" s="263" t="s">
        <v>350</v>
      </c>
      <c r="D195" s="264" t="s">
        <v>106</v>
      </c>
      <c r="E195" s="265">
        <v>10.25</v>
      </c>
      <c r="F195" s="265">
        <v>0</v>
      </c>
      <c r="G195" s="266">
        <f>E195*F195</f>
        <v>0</v>
      </c>
      <c r="H195" s="267">
        <v>0.05973</v>
      </c>
      <c r="I195" s="268">
        <f>E195*H195</f>
        <v>0.6122325</v>
      </c>
      <c r="J195" s="267">
        <v>0</v>
      </c>
      <c r="K195" s="268">
        <f>E195*J195</f>
        <v>0</v>
      </c>
      <c r="O195" s="260">
        <v>2</v>
      </c>
      <c r="AA195" s="233">
        <v>1</v>
      </c>
      <c r="AB195" s="233">
        <v>1</v>
      </c>
      <c r="AC195" s="233">
        <v>1</v>
      </c>
      <c r="AZ195" s="233">
        <v>1</v>
      </c>
      <c r="BA195" s="233">
        <f>IF(AZ195=1,G195,0)</f>
        <v>0</v>
      </c>
      <c r="BB195" s="233">
        <f>IF(AZ195=2,G195,0)</f>
        <v>0</v>
      </c>
      <c r="BC195" s="233">
        <f>IF(AZ195=3,G195,0)</f>
        <v>0</v>
      </c>
      <c r="BD195" s="233">
        <f>IF(AZ195=4,G195,0)</f>
        <v>0</v>
      </c>
      <c r="BE195" s="233">
        <f>IF(AZ195=5,G195,0)</f>
        <v>0</v>
      </c>
      <c r="CA195" s="260">
        <v>1</v>
      </c>
      <c r="CB195" s="260">
        <v>1</v>
      </c>
    </row>
    <row r="196" spans="1:15" ht="12.75">
      <c r="A196" s="269"/>
      <c r="B196" s="272"/>
      <c r="C196" s="327" t="s">
        <v>351</v>
      </c>
      <c r="D196" s="328"/>
      <c r="E196" s="273">
        <v>10.25</v>
      </c>
      <c r="F196" s="274"/>
      <c r="G196" s="275"/>
      <c r="H196" s="276"/>
      <c r="I196" s="270"/>
      <c r="J196" s="277"/>
      <c r="K196" s="270"/>
      <c r="M196" s="271" t="s">
        <v>351</v>
      </c>
      <c r="O196" s="260"/>
    </row>
    <row r="197" spans="1:80" ht="22.5">
      <c r="A197" s="261">
        <v>55</v>
      </c>
      <c r="B197" s="262" t="s">
        <v>352</v>
      </c>
      <c r="C197" s="263" t="s">
        <v>353</v>
      </c>
      <c r="D197" s="264" t="s">
        <v>106</v>
      </c>
      <c r="E197" s="265">
        <v>22.895</v>
      </c>
      <c r="F197" s="265">
        <v>0</v>
      </c>
      <c r="G197" s="266">
        <f>E197*F197</f>
        <v>0</v>
      </c>
      <c r="H197" s="267">
        <v>0.05749</v>
      </c>
      <c r="I197" s="268">
        <f>E197*H197</f>
        <v>1.31623355</v>
      </c>
      <c r="J197" s="267">
        <v>0</v>
      </c>
      <c r="K197" s="268">
        <f>E197*J197</f>
        <v>0</v>
      </c>
      <c r="O197" s="260">
        <v>2</v>
      </c>
      <c r="AA197" s="233">
        <v>1</v>
      </c>
      <c r="AB197" s="233">
        <v>1</v>
      </c>
      <c r="AC197" s="233">
        <v>1</v>
      </c>
      <c r="AZ197" s="233">
        <v>1</v>
      </c>
      <c r="BA197" s="233">
        <f>IF(AZ197=1,G197,0)</f>
        <v>0</v>
      </c>
      <c r="BB197" s="233">
        <f>IF(AZ197=2,G197,0)</f>
        <v>0</v>
      </c>
      <c r="BC197" s="233">
        <f>IF(AZ197=3,G197,0)</f>
        <v>0</v>
      </c>
      <c r="BD197" s="233">
        <f>IF(AZ197=4,G197,0)</f>
        <v>0</v>
      </c>
      <c r="BE197" s="233">
        <f>IF(AZ197=5,G197,0)</f>
        <v>0</v>
      </c>
      <c r="CA197" s="260">
        <v>1</v>
      </c>
      <c r="CB197" s="260">
        <v>1</v>
      </c>
    </row>
    <row r="198" spans="1:15" ht="12.75">
      <c r="A198" s="269"/>
      <c r="B198" s="272"/>
      <c r="C198" s="327" t="s">
        <v>335</v>
      </c>
      <c r="D198" s="328"/>
      <c r="E198" s="273">
        <v>10.935</v>
      </c>
      <c r="F198" s="274"/>
      <c r="G198" s="275"/>
      <c r="H198" s="276"/>
      <c r="I198" s="270"/>
      <c r="J198" s="277"/>
      <c r="K198" s="270"/>
      <c r="M198" s="271" t="s">
        <v>335</v>
      </c>
      <c r="O198" s="260"/>
    </row>
    <row r="199" spans="1:15" ht="12.75">
      <c r="A199" s="269"/>
      <c r="B199" s="272"/>
      <c r="C199" s="327" t="s">
        <v>354</v>
      </c>
      <c r="D199" s="328"/>
      <c r="E199" s="273">
        <v>11.96</v>
      </c>
      <c r="F199" s="274"/>
      <c r="G199" s="275"/>
      <c r="H199" s="276"/>
      <c r="I199" s="270"/>
      <c r="J199" s="277"/>
      <c r="K199" s="270"/>
      <c r="M199" s="271" t="s">
        <v>354</v>
      </c>
      <c r="O199" s="260"/>
    </row>
    <row r="200" spans="1:80" ht="22.5">
      <c r="A200" s="261">
        <v>56</v>
      </c>
      <c r="B200" s="262" t="s">
        <v>355</v>
      </c>
      <c r="C200" s="263" t="s">
        <v>356</v>
      </c>
      <c r="D200" s="264" t="s">
        <v>106</v>
      </c>
      <c r="E200" s="265">
        <v>4.83</v>
      </c>
      <c r="F200" s="265">
        <v>0</v>
      </c>
      <c r="G200" s="266">
        <f>E200*F200</f>
        <v>0</v>
      </c>
      <c r="H200" s="267">
        <v>0.0636</v>
      </c>
      <c r="I200" s="268">
        <f>E200*H200</f>
        <v>0.307188</v>
      </c>
      <c r="J200" s="267">
        <v>0</v>
      </c>
      <c r="K200" s="268">
        <f>E200*J200</f>
        <v>0</v>
      </c>
      <c r="O200" s="260">
        <v>2</v>
      </c>
      <c r="AA200" s="233">
        <v>1</v>
      </c>
      <c r="AB200" s="233">
        <v>1</v>
      </c>
      <c r="AC200" s="233">
        <v>1</v>
      </c>
      <c r="AZ200" s="233">
        <v>1</v>
      </c>
      <c r="BA200" s="233">
        <f>IF(AZ200=1,G200,0)</f>
        <v>0</v>
      </c>
      <c r="BB200" s="233">
        <f>IF(AZ200=2,G200,0)</f>
        <v>0</v>
      </c>
      <c r="BC200" s="233">
        <f>IF(AZ200=3,G200,0)</f>
        <v>0</v>
      </c>
      <c r="BD200" s="233">
        <f>IF(AZ200=4,G200,0)</f>
        <v>0</v>
      </c>
      <c r="BE200" s="233">
        <f>IF(AZ200=5,G200,0)</f>
        <v>0</v>
      </c>
      <c r="CA200" s="260">
        <v>1</v>
      </c>
      <c r="CB200" s="260">
        <v>1</v>
      </c>
    </row>
    <row r="201" spans="1:15" ht="12.75">
      <c r="A201" s="269"/>
      <c r="B201" s="272"/>
      <c r="C201" s="327" t="s">
        <v>357</v>
      </c>
      <c r="D201" s="328"/>
      <c r="E201" s="273">
        <v>4.83</v>
      </c>
      <c r="F201" s="274"/>
      <c r="G201" s="275"/>
      <c r="H201" s="276"/>
      <c r="I201" s="270"/>
      <c r="J201" s="277"/>
      <c r="K201" s="270"/>
      <c r="M201" s="271" t="s">
        <v>357</v>
      </c>
      <c r="O201" s="260"/>
    </row>
    <row r="202" spans="1:80" ht="22.5">
      <c r="A202" s="261">
        <v>57</v>
      </c>
      <c r="B202" s="262" t="s">
        <v>358</v>
      </c>
      <c r="C202" s="263" t="s">
        <v>359</v>
      </c>
      <c r="D202" s="264" t="s">
        <v>106</v>
      </c>
      <c r="E202" s="265">
        <v>4.14</v>
      </c>
      <c r="F202" s="265">
        <v>0</v>
      </c>
      <c r="G202" s="266">
        <f>E202*F202</f>
        <v>0</v>
      </c>
      <c r="H202" s="267">
        <v>0.0636</v>
      </c>
      <c r="I202" s="268">
        <f>E202*H202</f>
        <v>0.263304</v>
      </c>
      <c r="J202" s="267">
        <v>0</v>
      </c>
      <c r="K202" s="268">
        <f>E202*J202</f>
        <v>0</v>
      </c>
      <c r="O202" s="260">
        <v>2</v>
      </c>
      <c r="AA202" s="233">
        <v>1</v>
      </c>
      <c r="AB202" s="233">
        <v>1</v>
      </c>
      <c r="AC202" s="233">
        <v>1</v>
      </c>
      <c r="AZ202" s="233">
        <v>1</v>
      </c>
      <c r="BA202" s="233">
        <f>IF(AZ202=1,G202,0)</f>
        <v>0</v>
      </c>
      <c r="BB202" s="233">
        <f>IF(AZ202=2,G202,0)</f>
        <v>0</v>
      </c>
      <c r="BC202" s="233">
        <f>IF(AZ202=3,G202,0)</f>
        <v>0</v>
      </c>
      <c r="BD202" s="233">
        <f>IF(AZ202=4,G202,0)</f>
        <v>0</v>
      </c>
      <c r="BE202" s="233">
        <f>IF(AZ202=5,G202,0)</f>
        <v>0</v>
      </c>
      <c r="CA202" s="260">
        <v>1</v>
      </c>
      <c r="CB202" s="260">
        <v>1</v>
      </c>
    </row>
    <row r="203" spans="1:15" ht="12.75">
      <c r="A203" s="269"/>
      <c r="B203" s="272"/>
      <c r="C203" s="327" t="s">
        <v>360</v>
      </c>
      <c r="D203" s="328"/>
      <c r="E203" s="273">
        <v>4.14</v>
      </c>
      <c r="F203" s="274"/>
      <c r="G203" s="275"/>
      <c r="H203" s="276"/>
      <c r="I203" s="270"/>
      <c r="J203" s="277"/>
      <c r="K203" s="270"/>
      <c r="M203" s="271" t="s">
        <v>360</v>
      </c>
      <c r="O203" s="260"/>
    </row>
    <row r="204" spans="1:80" ht="22.5">
      <c r="A204" s="261">
        <v>58</v>
      </c>
      <c r="B204" s="262" t="s">
        <v>361</v>
      </c>
      <c r="C204" s="263" t="s">
        <v>362</v>
      </c>
      <c r="D204" s="264" t="s">
        <v>106</v>
      </c>
      <c r="E204" s="265">
        <v>58.326</v>
      </c>
      <c r="F204" s="265">
        <v>0</v>
      </c>
      <c r="G204" s="266">
        <f>E204*F204</f>
        <v>0</v>
      </c>
      <c r="H204" s="267">
        <v>0</v>
      </c>
      <c r="I204" s="268">
        <f>E204*H204</f>
        <v>0</v>
      </c>
      <c r="J204" s="267">
        <v>0</v>
      </c>
      <c r="K204" s="268">
        <f>E204*J204</f>
        <v>0</v>
      </c>
      <c r="O204" s="260">
        <v>2</v>
      </c>
      <c r="AA204" s="233">
        <v>1</v>
      </c>
      <c r="AB204" s="233">
        <v>1</v>
      </c>
      <c r="AC204" s="233">
        <v>1</v>
      </c>
      <c r="AZ204" s="233">
        <v>1</v>
      </c>
      <c r="BA204" s="233">
        <f>IF(AZ204=1,G204,0)</f>
        <v>0</v>
      </c>
      <c r="BB204" s="233">
        <f>IF(AZ204=2,G204,0)</f>
        <v>0</v>
      </c>
      <c r="BC204" s="233">
        <f>IF(AZ204=3,G204,0)</f>
        <v>0</v>
      </c>
      <c r="BD204" s="233">
        <f>IF(AZ204=4,G204,0)</f>
        <v>0</v>
      </c>
      <c r="BE204" s="233">
        <f>IF(AZ204=5,G204,0)</f>
        <v>0</v>
      </c>
      <c r="CA204" s="260">
        <v>1</v>
      </c>
      <c r="CB204" s="260">
        <v>1</v>
      </c>
    </row>
    <row r="205" spans="1:15" ht="12.75">
      <c r="A205" s="269"/>
      <c r="B205" s="272"/>
      <c r="C205" s="327" t="s">
        <v>363</v>
      </c>
      <c r="D205" s="328"/>
      <c r="E205" s="273">
        <v>7.965</v>
      </c>
      <c r="F205" s="274"/>
      <c r="G205" s="275"/>
      <c r="H205" s="276"/>
      <c r="I205" s="270"/>
      <c r="J205" s="277"/>
      <c r="K205" s="270"/>
      <c r="M205" s="271" t="s">
        <v>363</v>
      </c>
      <c r="O205" s="260"/>
    </row>
    <row r="206" spans="1:15" ht="12.75">
      <c r="A206" s="269"/>
      <c r="B206" s="272"/>
      <c r="C206" s="327" t="s">
        <v>364</v>
      </c>
      <c r="D206" s="328"/>
      <c r="E206" s="273">
        <v>19.556</v>
      </c>
      <c r="F206" s="274"/>
      <c r="G206" s="275"/>
      <c r="H206" s="276"/>
      <c r="I206" s="270"/>
      <c r="J206" s="277"/>
      <c r="K206" s="270"/>
      <c r="M206" s="271" t="s">
        <v>364</v>
      </c>
      <c r="O206" s="260"/>
    </row>
    <row r="207" spans="1:15" ht="12.75">
      <c r="A207" s="269"/>
      <c r="B207" s="272"/>
      <c r="C207" s="327" t="s">
        <v>365</v>
      </c>
      <c r="D207" s="328"/>
      <c r="E207" s="273">
        <v>20.509</v>
      </c>
      <c r="F207" s="274"/>
      <c r="G207" s="275"/>
      <c r="H207" s="276"/>
      <c r="I207" s="270"/>
      <c r="J207" s="277"/>
      <c r="K207" s="270"/>
      <c r="M207" s="271" t="s">
        <v>365</v>
      </c>
      <c r="O207" s="260"/>
    </row>
    <row r="208" spans="1:15" ht="12.75">
      <c r="A208" s="269"/>
      <c r="B208" s="272"/>
      <c r="C208" s="327" t="s">
        <v>366</v>
      </c>
      <c r="D208" s="328"/>
      <c r="E208" s="273">
        <v>10.296</v>
      </c>
      <c r="F208" s="274"/>
      <c r="G208" s="275"/>
      <c r="H208" s="276"/>
      <c r="I208" s="270"/>
      <c r="J208" s="277"/>
      <c r="K208" s="270"/>
      <c r="M208" s="271" t="s">
        <v>366</v>
      </c>
      <c r="O208" s="260"/>
    </row>
    <row r="209" spans="1:80" ht="22.5">
      <c r="A209" s="261">
        <v>59</v>
      </c>
      <c r="B209" s="262" t="s">
        <v>367</v>
      </c>
      <c r="C209" s="263" t="s">
        <v>368</v>
      </c>
      <c r="D209" s="264" t="s">
        <v>106</v>
      </c>
      <c r="E209" s="265">
        <v>13.95</v>
      </c>
      <c r="F209" s="265">
        <v>0</v>
      </c>
      <c r="G209" s="266">
        <f>E209*F209</f>
        <v>0</v>
      </c>
      <c r="H209" s="267">
        <v>0.01215</v>
      </c>
      <c r="I209" s="268">
        <f>E209*H209</f>
        <v>0.1694925</v>
      </c>
      <c r="J209" s="267">
        <v>0</v>
      </c>
      <c r="K209" s="268">
        <f>E209*J209</f>
        <v>0</v>
      </c>
      <c r="O209" s="260">
        <v>2</v>
      </c>
      <c r="AA209" s="233">
        <v>1</v>
      </c>
      <c r="AB209" s="233">
        <v>1</v>
      </c>
      <c r="AC209" s="233">
        <v>1</v>
      </c>
      <c r="AZ209" s="233">
        <v>1</v>
      </c>
      <c r="BA209" s="233">
        <f>IF(AZ209=1,G209,0)</f>
        <v>0</v>
      </c>
      <c r="BB209" s="233">
        <f>IF(AZ209=2,G209,0)</f>
        <v>0</v>
      </c>
      <c r="BC209" s="233">
        <f>IF(AZ209=3,G209,0)</f>
        <v>0</v>
      </c>
      <c r="BD209" s="233">
        <f>IF(AZ209=4,G209,0)</f>
        <v>0</v>
      </c>
      <c r="BE209" s="233">
        <f>IF(AZ209=5,G209,0)</f>
        <v>0</v>
      </c>
      <c r="CA209" s="260">
        <v>1</v>
      </c>
      <c r="CB209" s="260">
        <v>1</v>
      </c>
    </row>
    <row r="210" spans="1:15" ht="12.75">
      <c r="A210" s="269"/>
      <c r="B210" s="272"/>
      <c r="C210" s="327" t="s">
        <v>369</v>
      </c>
      <c r="D210" s="328"/>
      <c r="E210" s="273">
        <v>1.8</v>
      </c>
      <c r="F210" s="274"/>
      <c r="G210" s="275"/>
      <c r="H210" s="276"/>
      <c r="I210" s="270"/>
      <c r="J210" s="277"/>
      <c r="K210" s="270"/>
      <c r="M210" s="271" t="s">
        <v>369</v>
      </c>
      <c r="O210" s="260"/>
    </row>
    <row r="211" spans="1:15" ht="12.75">
      <c r="A211" s="269"/>
      <c r="B211" s="272"/>
      <c r="C211" s="327" t="s">
        <v>370</v>
      </c>
      <c r="D211" s="328"/>
      <c r="E211" s="273">
        <v>12.15</v>
      </c>
      <c r="F211" s="274"/>
      <c r="G211" s="275"/>
      <c r="H211" s="276"/>
      <c r="I211" s="270"/>
      <c r="J211" s="277"/>
      <c r="K211" s="270"/>
      <c r="M211" s="271" t="s">
        <v>370</v>
      </c>
      <c r="O211" s="260"/>
    </row>
    <row r="212" spans="1:80" ht="22.5">
      <c r="A212" s="261">
        <v>60</v>
      </c>
      <c r="B212" s="262" t="s">
        <v>371</v>
      </c>
      <c r="C212" s="263" t="s">
        <v>372</v>
      </c>
      <c r="D212" s="264" t="s">
        <v>106</v>
      </c>
      <c r="E212" s="265">
        <v>9.2</v>
      </c>
      <c r="F212" s="265">
        <v>0</v>
      </c>
      <c r="G212" s="266">
        <f>E212*F212</f>
        <v>0</v>
      </c>
      <c r="H212" s="267">
        <v>0.01215</v>
      </c>
      <c r="I212" s="268">
        <f>E212*H212</f>
        <v>0.11177999999999999</v>
      </c>
      <c r="J212" s="267">
        <v>0</v>
      </c>
      <c r="K212" s="268">
        <f>E212*J212</f>
        <v>0</v>
      </c>
      <c r="O212" s="260">
        <v>2</v>
      </c>
      <c r="AA212" s="233">
        <v>1</v>
      </c>
      <c r="AB212" s="233">
        <v>1</v>
      </c>
      <c r="AC212" s="233">
        <v>1</v>
      </c>
      <c r="AZ212" s="233">
        <v>1</v>
      </c>
      <c r="BA212" s="233">
        <f>IF(AZ212=1,G212,0)</f>
        <v>0</v>
      </c>
      <c r="BB212" s="233">
        <f>IF(AZ212=2,G212,0)</f>
        <v>0</v>
      </c>
      <c r="BC212" s="233">
        <f>IF(AZ212=3,G212,0)</f>
        <v>0</v>
      </c>
      <c r="BD212" s="233">
        <f>IF(AZ212=4,G212,0)</f>
        <v>0</v>
      </c>
      <c r="BE212" s="233">
        <f>IF(AZ212=5,G212,0)</f>
        <v>0</v>
      </c>
      <c r="CA212" s="260">
        <v>1</v>
      </c>
      <c r="CB212" s="260">
        <v>1</v>
      </c>
    </row>
    <row r="213" spans="1:15" ht="12.75">
      <c r="A213" s="269"/>
      <c r="B213" s="272"/>
      <c r="C213" s="327" t="s">
        <v>373</v>
      </c>
      <c r="D213" s="328"/>
      <c r="E213" s="273">
        <v>4.5</v>
      </c>
      <c r="F213" s="274"/>
      <c r="G213" s="275"/>
      <c r="H213" s="276"/>
      <c r="I213" s="270"/>
      <c r="J213" s="277"/>
      <c r="K213" s="270"/>
      <c r="M213" s="271" t="s">
        <v>373</v>
      </c>
      <c r="O213" s="260"/>
    </row>
    <row r="214" spans="1:15" ht="12.75">
      <c r="A214" s="269"/>
      <c r="B214" s="272"/>
      <c r="C214" s="327" t="s">
        <v>374</v>
      </c>
      <c r="D214" s="328"/>
      <c r="E214" s="273">
        <v>4.7</v>
      </c>
      <c r="F214" s="274"/>
      <c r="G214" s="275"/>
      <c r="H214" s="276"/>
      <c r="I214" s="270"/>
      <c r="J214" s="277"/>
      <c r="K214" s="270"/>
      <c r="M214" s="271" t="s">
        <v>374</v>
      </c>
      <c r="O214" s="260"/>
    </row>
    <row r="215" spans="1:80" ht="22.5">
      <c r="A215" s="261">
        <v>61</v>
      </c>
      <c r="B215" s="262" t="s">
        <v>375</v>
      </c>
      <c r="C215" s="263" t="s">
        <v>376</v>
      </c>
      <c r="D215" s="264" t="s">
        <v>106</v>
      </c>
      <c r="E215" s="265">
        <v>6.8</v>
      </c>
      <c r="F215" s="265">
        <v>0</v>
      </c>
      <c r="G215" s="266">
        <f>E215*F215</f>
        <v>0</v>
      </c>
      <c r="H215" s="267">
        <v>0.02629</v>
      </c>
      <c r="I215" s="268">
        <f>E215*H215</f>
        <v>0.17877200000000001</v>
      </c>
      <c r="J215" s="267">
        <v>0</v>
      </c>
      <c r="K215" s="268">
        <f>E215*J215</f>
        <v>0</v>
      </c>
      <c r="O215" s="260">
        <v>2</v>
      </c>
      <c r="AA215" s="233">
        <v>1</v>
      </c>
      <c r="AB215" s="233">
        <v>0</v>
      </c>
      <c r="AC215" s="233">
        <v>0</v>
      </c>
      <c r="AZ215" s="233">
        <v>1</v>
      </c>
      <c r="BA215" s="233">
        <f>IF(AZ215=1,G215,0)</f>
        <v>0</v>
      </c>
      <c r="BB215" s="233">
        <f>IF(AZ215=2,G215,0)</f>
        <v>0</v>
      </c>
      <c r="BC215" s="233">
        <f>IF(AZ215=3,G215,0)</f>
        <v>0</v>
      </c>
      <c r="BD215" s="233">
        <f>IF(AZ215=4,G215,0)</f>
        <v>0</v>
      </c>
      <c r="BE215" s="233">
        <f>IF(AZ215=5,G215,0)</f>
        <v>0</v>
      </c>
      <c r="CA215" s="260">
        <v>1</v>
      </c>
      <c r="CB215" s="260">
        <v>0</v>
      </c>
    </row>
    <row r="216" spans="1:15" ht="12.75">
      <c r="A216" s="269"/>
      <c r="B216" s="272"/>
      <c r="C216" s="327" t="s">
        <v>377</v>
      </c>
      <c r="D216" s="328"/>
      <c r="E216" s="273">
        <v>6.8</v>
      </c>
      <c r="F216" s="274"/>
      <c r="G216" s="275"/>
      <c r="H216" s="276"/>
      <c r="I216" s="270"/>
      <c r="J216" s="277"/>
      <c r="K216" s="270"/>
      <c r="M216" s="271" t="s">
        <v>377</v>
      </c>
      <c r="O216" s="260"/>
    </row>
    <row r="217" spans="1:80" ht="22.5">
      <c r="A217" s="261">
        <v>62</v>
      </c>
      <c r="B217" s="262" t="s">
        <v>378</v>
      </c>
      <c r="C217" s="263" t="s">
        <v>379</v>
      </c>
      <c r="D217" s="264" t="s">
        <v>106</v>
      </c>
      <c r="E217" s="265">
        <v>163.3</v>
      </c>
      <c r="F217" s="265">
        <v>0</v>
      </c>
      <c r="G217" s="266">
        <f>E217*F217</f>
        <v>0</v>
      </c>
      <c r="H217" s="267">
        <v>0.02591</v>
      </c>
      <c r="I217" s="268">
        <f>E217*H217</f>
        <v>4.231103</v>
      </c>
      <c r="J217" s="267">
        <v>0</v>
      </c>
      <c r="K217" s="268">
        <f>E217*J217</f>
        <v>0</v>
      </c>
      <c r="O217" s="260">
        <v>2</v>
      </c>
      <c r="AA217" s="233">
        <v>1</v>
      </c>
      <c r="AB217" s="233">
        <v>1</v>
      </c>
      <c r="AC217" s="233">
        <v>1</v>
      </c>
      <c r="AZ217" s="233">
        <v>1</v>
      </c>
      <c r="BA217" s="233">
        <f>IF(AZ217=1,G217,0)</f>
        <v>0</v>
      </c>
      <c r="BB217" s="233">
        <f>IF(AZ217=2,G217,0)</f>
        <v>0</v>
      </c>
      <c r="BC217" s="233">
        <f>IF(AZ217=3,G217,0)</f>
        <v>0</v>
      </c>
      <c r="BD217" s="233">
        <f>IF(AZ217=4,G217,0)</f>
        <v>0</v>
      </c>
      <c r="BE217" s="233">
        <f>IF(AZ217=5,G217,0)</f>
        <v>0</v>
      </c>
      <c r="CA217" s="260">
        <v>1</v>
      </c>
      <c r="CB217" s="260">
        <v>1</v>
      </c>
    </row>
    <row r="218" spans="1:15" ht="12.75">
      <c r="A218" s="269"/>
      <c r="B218" s="272"/>
      <c r="C218" s="327" t="s">
        <v>380</v>
      </c>
      <c r="D218" s="328"/>
      <c r="E218" s="273">
        <v>83.1</v>
      </c>
      <c r="F218" s="274"/>
      <c r="G218" s="275"/>
      <c r="H218" s="276"/>
      <c r="I218" s="270"/>
      <c r="J218" s="277"/>
      <c r="K218" s="270"/>
      <c r="M218" s="271" t="s">
        <v>380</v>
      </c>
      <c r="O218" s="260"/>
    </row>
    <row r="219" spans="1:15" ht="12.75">
      <c r="A219" s="269"/>
      <c r="B219" s="272"/>
      <c r="C219" s="327" t="s">
        <v>381</v>
      </c>
      <c r="D219" s="328"/>
      <c r="E219" s="273">
        <v>43.3</v>
      </c>
      <c r="F219" s="274"/>
      <c r="G219" s="275"/>
      <c r="H219" s="276"/>
      <c r="I219" s="270"/>
      <c r="J219" s="277"/>
      <c r="K219" s="270"/>
      <c r="M219" s="271" t="s">
        <v>381</v>
      </c>
      <c r="O219" s="260"/>
    </row>
    <row r="220" spans="1:15" ht="12.75">
      <c r="A220" s="269"/>
      <c r="B220" s="272"/>
      <c r="C220" s="327" t="s">
        <v>382</v>
      </c>
      <c r="D220" s="328"/>
      <c r="E220" s="273">
        <v>36.9</v>
      </c>
      <c r="F220" s="274"/>
      <c r="G220" s="275"/>
      <c r="H220" s="276"/>
      <c r="I220" s="270"/>
      <c r="J220" s="277"/>
      <c r="K220" s="270"/>
      <c r="M220" s="271" t="s">
        <v>382</v>
      </c>
      <c r="O220" s="260"/>
    </row>
    <row r="221" spans="1:80" ht="22.5">
      <c r="A221" s="261">
        <v>63</v>
      </c>
      <c r="B221" s="262" t="s">
        <v>383</v>
      </c>
      <c r="C221" s="263" t="s">
        <v>384</v>
      </c>
      <c r="D221" s="264" t="s">
        <v>106</v>
      </c>
      <c r="E221" s="265">
        <v>67.5</v>
      </c>
      <c r="F221" s="265">
        <v>0</v>
      </c>
      <c r="G221" s="266">
        <f>E221*F221</f>
        <v>0</v>
      </c>
      <c r="H221" s="267">
        <v>0.02748</v>
      </c>
      <c r="I221" s="268">
        <f>E221*H221</f>
        <v>1.8549</v>
      </c>
      <c r="J221" s="267">
        <v>0</v>
      </c>
      <c r="K221" s="268">
        <f>E221*J221</f>
        <v>0</v>
      </c>
      <c r="O221" s="260">
        <v>2</v>
      </c>
      <c r="AA221" s="233">
        <v>1</v>
      </c>
      <c r="AB221" s="233">
        <v>1</v>
      </c>
      <c r="AC221" s="233">
        <v>1</v>
      </c>
      <c r="AZ221" s="233">
        <v>1</v>
      </c>
      <c r="BA221" s="233">
        <f>IF(AZ221=1,G221,0)</f>
        <v>0</v>
      </c>
      <c r="BB221" s="233">
        <f>IF(AZ221=2,G221,0)</f>
        <v>0</v>
      </c>
      <c r="BC221" s="233">
        <f>IF(AZ221=3,G221,0)</f>
        <v>0</v>
      </c>
      <c r="BD221" s="233">
        <f>IF(AZ221=4,G221,0)</f>
        <v>0</v>
      </c>
      <c r="BE221" s="233">
        <f>IF(AZ221=5,G221,0)</f>
        <v>0</v>
      </c>
      <c r="CA221" s="260">
        <v>1</v>
      </c>
      <c r="CB221" s="260">
        <v>1</v>
      </c>
    </row>
    <row r="222" spans="1:15" ht="12.75">
      <c r="A222" s="269"/>
      <c r="B222" s="272"/>
      <c r="C222" s="327" t="s">
        <v>385</v>
      </c>
      <c r="D222" s="328"/>
      <c r="E222" s="273">
        <v>67.5</v>
      </c>
      <c r="F222" s="274"/>
      <c r="G222" s="275"/>
      <c r="H222" s="276"/>
      <c r="I222" s="270"/>
      <c r="J222" s="277"/>
      <c r="K222" s="270"/>
      <c r="M222" s="271" t="s">
        <v>385</v>
      </c>
      <c r="O222" s="260"/>
    </row>
    <row r="223" spans="1:80" ht="22.5">
      <c r="A223" s="261">
        <v>64</v>
      </c>
      <c r="B223" s="262" t="s">
        <v>386</v>
      </c>
      <c r="C223" s="263" t="s">
        <v>387</v>
      </c>
      <c r="D223" s="264" t="s">
        <v>106</v>
      </c>
      <c r="E223" s="265">
        <v>14.8</v>
      </c>
      <c r="F223" s="265">
        <v>0</v>
      </c>
      <c r="G223" s="266">
        <f>E223*F223</f>
        <v>0</v>
      </c>
      <c r="H223" s="267">
        <v>0.02591</v>
      </c>
      <c r="I223" s="268">
        <f>E223*H223</f>
        <v>0.38346800000000003</v>
      </c>
      <c r="J223" s="267">
        <v>0</v>
      </c>
      <c r="K223" s="268">
        <f>E223*J223</f>
        <v>0</v>
      </c>
      <c r="O223" s="260">
        <v>2</v>
      </c>
      <c r="AA223" s="233">
        <v>1</v>
      </c>
      <c r="AB223" s="233">
        <v>1</v>
      </c>
      <c r="AC223" s="233">
        <v>1</v>
      </c>
      <c r="AZ223" s="233">
        <v>1</v>
      </c>
      <c r="BA223" s="233">
        <f>IF(AZ223=1,G223,0)</f>
        <v>0</v>
      </c>
      <c r="BB223" s="233">
        <f>IF(AZ223=2,G223,0)</f>
        <v>0</v>
      </c>
      <c r="BC223" s="233">
        <f>IF(AZ223=3,G223,0)</f>
        <v>0</v>
      </c>
      <c r="BD223" s="233">
        <f>IF(AZ223=4,G223,0)</f>
        <v>0</v>
      </c>
      <c r="BE223" s="233">
        <f>IF(AZ223=5,G223,0)</f>
        <v>0</v>
      </c>
      <c r="CA223" s="260">
        <v>1</v>
      </c>
      <c r="CB223" s="260">
        <v>1</v>
      </c>
    </row>
    <row r="224" spans="1:15" ht="12.75">
      <c r="A224" s="269"/>
      <c r="B224" s="272"/>
      <c r="C224" s="327" t="s">
        <v>388</v>
      </c>
      <c r="D224" s="328"/>
      <c r="E224" s="273">
        <v>5.8</v>
      </c>
      <c r="F224" s="274"/>
      <c r="G224" s="275"/>
      <c r="H224" s="276"/>
      <c r="I224" s="270"/>
      <c r="J224" s="277"/>
      <c r="K224" s="270"/>
      <c r="M224" s="271" t="s">
        <v>388</v>
      </c>
      <c r="O224" s="260"/>
    </row>
    <row r="225" spans="1:15" ht="12.75">
      <c r="A225" s="269"/>
      <c r="B225" s="272"/>
      <c r="C225" s="327" t="s">
        <v>389</v>
      </c>
      <c r="D225" s="328"/>
      <c r="E225" s="273">
        <v>3.9</v>
      </c>
      <c r="F225" s="274"/>
      <c r="G225" s="275"/>
      <c r="H225" s="276"/>
      <c r="I225" s="270"/>
      <c r="J225" s="277"/>
      <c r="K225" s="270"/>
      <c r="M225" s="271" t="s">
        <v>389</v>
      </c>
      <c r="O225" s="260"/>
    </row>
    <row r="226" spans="1:15" ht="12.75">
      <c r="A226" s="269"/>
      <c r="B226" s="272"/>
      <c r="C226" s="327" t="s">
        <v>390</v>
      </c>
      <c r="D226" s="328"/>
      <c r="E226" s="273">
        <v>5.1</v>
      </c>
      <c r="F226" s="274"/>
      <c r="G226" s="275"/>
      <c r="H226" s="276"/>
      <c r="I226" s="270"/>
      <c r="J226" s="277"/>
      <c r="K226" s="270"/>
      <c r="M226" s="271" t="s">
        <v>390</v>
      </c>
      <c r="O226" s="260"/>
    </row>
    <row r="227" spans="1:80" ht="22.5">
      <c r="A227" s="261">
        <v>65</v>
      </c>
      <c r="B227" s="262" t="s">
        <v>391</v>
      </c>
      <c r="C227" s="263" t="s">
        <v>392</v>
      </c>
      <c r="D227" s="264" t="s">
        <v>106</v>
      </c>
      <c r="E227" s="265">
        <v>38.025</v>
      </c>
      <c r="F227" s="265">
        <v>0</v>
      </c>
      <c r="G227" s="266">
        <f>E227*F227</f>
        <v>0</v>
      </c>
      <c r="H227" s="267">
        <v>0.03</v>
      </c>
      <c r="I227" s="268">
        <f>E227*H227</f>
        <v>1.14075</v>
      </c>
      <c r="J227" s="267">
        <v>0</v>
      </c>
      <c r="K227" s="268">
        <f>E227*J227</f>
        <v>0</v>
      </c>
      <c r="O227" s="260">
        <v>2</v>
      </c>
      <c r="AA227" s="233">
        <v>1</v>
      </c>
      <c r="AB227" s="233">
        <v>1</v>
      </c>
      <c r="AC227" s="233">
        <v>1</v>
      </c>
      <c r="AZ227" s="233">
        <v>1</v>
      </c>
      <c r="BA227" s="233">
        <f>IF(AZ227=1,G227,0)</f>
        <v>0</v>
      </c>
      <c r="BB227" s="233">
        <f>IF(AZ227=2,G227,0)</f>
        <v>0</v>
      </c>
      <c r="BC227" s="233">
        <f>IF(AZ227=3,G227,0)</f>
        <v>0</v>
      </c>
      <c r="BD227" s="233">
        <f>IF(AZ227=4,G227,0)</f>
        <v>0</v>
      </c>
      <c r="BE227" s="233">
        <f>IF(AZ227=5,G227,0)</f>
        <v>0</v>
      </c>
      <c r="CA227" s="260">
        <v>1</v>
      </c>
      <c r="CB227" s="260">
        <v>1</v>
      </c>
    </row>
    <row r="228" spans="1:15" ht="12.75">
      <c r="A228" s="269"/>
      <c r="B228" s="272"/>
      <c r="C228" s="327" t="s">
        <v>393</v>
      </c>
      <c r="D228" s="328"/>
      <c r="E228" s="273">
        <v>33.9</v>
      </c>
      <c r="F228" s="274"/>
      <c r="G228" s="275"/>
      <c r="H228" s="276"/>
      <c r="I228" s="270"/>
      <c r="J228" s="277"/>
      <c r="K228" s="270"/>
      <c r="M228" s="271" t="s">
        <v>393</v>
      </c>
      <c r="O228" s="260"/>
    </row>
    <row r="229" spans="1:15" ht="12.75">
      <c r="A229" s="269"/>
      <c r="B229" s="272"/>
      <c r="C229" s="327" t="s">
        <v>394</v>
      </c>
      <c r="D229" s="328"/>
      <c r="E229" s="273">
        <v>4.125</v>
      </c>
      <c r="F229" s="274"/>
      <c r="G229" s="275"/>
      <c r="H229" s="276"/>
      <c r="I229" s="270"/>
      <c r="J229" s="277"/>
      <c r="K229" s="270"/>
      <c r="M229" s="271" t="s">
        <v>394</v>
      </c>
      <c r="O229" s="260"/>
    </row>
    <row r="230" spans="1:80" ht="22.5">
      <c r="A230" s="261">
        <v>66</v>
      </c>
      <c r="B230" s="262" t="s">
        <v>395</v>
      </c>
      <c r="C230" s="263" t="s">
        <v>396</v>
      </c>
      <c r="D230" s="264" t="s">
        <v>106</v>
      </c>
      <c r="E230" s="265">
        <v>293.76</v>
      </c>
      <c r="F230" s="265">
        <v>0</v>
      </c>
      <c r="G230" s="266">
        <f>E230*F230</f>
        <v>0</v>
      </c>
      <c r="H230" s="267">
        <v>0.03</v>
      </c>
      <c r="I230" s="268">
        <f>E230*H230</f>
        <v>8.8128</v>
      </c>
      <c r="J230" s="267">
        <v>0</v>
      </c>
      <c r="K230" s="268">
        <f>E230*J230</f>
        <v>0</v>
      </c>
      <c r="O230" s="260">
        <v>2</v>
      </c>
      <c r="AA230" s="233">
        <v>1</v>
      </c>
      <c r="AB230" s="233">
        <v>1</v>
      </c>
      <c r="AC230" s="233">
        <v>1</v>
      </c>
      <c r="AZ230" s="233">
        <v>1</v>
      </c>
      <c r="BA230" s="233">
        <f>IF(AZ230=1,G230,0)</f>
        <v>0</v>
      </c>
      <c r="BB230" s="233">
        <f>IF(AZ230=2,G230,0)</f>
        <v>0</v>
      </c>
      <c r="BC230" s="233">
        <f>IF(AZ230=3,G230,0)</f>
        <v>0</v>
      </c>
      <c r="BD230" s="233">
        <f>IF(AZ230=4,G230,0)</f>
        <v>0</v>
      </c>
      <c r="BE230" s="233">
        <f>IF(AZ230=5,G230,0)</f>
        <v>0</v>
      </c>
      <c r="CA230" s="260">
        <v>1</v>
      </c>
      <c r="CB230" s="260">
        <v>1</v>
      </c>
    </row>
    <row r="231" spans="1:15" ht="12.75">
      <c r="A231" s="269"/>
      <c r="B231" s="272"/>
      <c r="C231" s="327" t="s">
        <v>397</v>
      </c>
      <c r="D231" s="328"/>
      <c r="E231" s="273">
        <v>293.76</v>
      </c>
      <c r="F231" s="274"/>
      <c r="G231" s="275"/>
      <c r="H231" s="276"/>
      <c r="I231" s="270"/>
      <c r="J231" s="277"/>
      <c r="K231" s="270"/>
      <c r="M231" s="271" t="s">
        <v>397</v>
      </c>
      <c r="O231" s="260"/>
    </row>
    <row r="232" spans="1:80" ht="12.75">
      <c r="A232" s="261">
        <v>67</v>
      </c>
      <c r="B232" s="262" t="s">
        <v>398</v>
      </c>
      <c r="C232" s="263" t="s">
        <v>399</v>
      </c>
      <c r="D232" s="264" t="s">
        <v>182</v>
      </c>
      <c r="E232" s="265">
        <v>27</v>
      </c>
      <c r="F232" s="265">
        <v>0</v>
      </c>
      <c r="G232" s="266">
        <f>E232*F232</f>
        <v>0</v>
      </c>
      <c r="H232" s="267">
        <v>0.00102</v>
      </c>
      <c r="I232" s="268">
        <f>E232*H232</f>
        <v>0.027540000000000002</v>
      </c>
      <c r="J232" s="267">
        <v>0</v>
      </c>
      <c r="K232" s="268">
        <f>E232*J232</f>
        <v>0</v>
      </c>
      <c r="O232" s="260">
        <v>2</v>
      </c>
      <c r="AA232" s="233">
        <v>1</v>
      </c>
      <c r="AB232" s="233">
        <v>1</v>
      </c>
      <c r="AC232" s="233">
        <v>1</v>
      </c>
      <c r="AZ232" s="233">
        <v>1</v>
      </c>
      <c r="BA232" s="233">
        <f>IF(AZ232=1,G232,0)</f>
        <v>0</v>
      </c>
      <c r="BB232" s="233">
        <f>IF(AZ232=2,G232,0)</f>
        <v>0</v>
      </c>
      <c r="BC232" s="233">
        <f>IF(AZ232=3,G232,0)</f>
        <v>0</v>
      </c>
      <c r="BD232" s="233">
        <f>IF(AZ232=4,G232,0)</f>
        <v>0</v>
      </c>
      <c r="BE232" s="233">
        <f>IF(AZ232=5,G232,0)</f>
        <v>0</v>
      </c>
      <c r="CA232" s="260">
        <v>1</v>
      </c>
      <c r="CB232" s="260">
        <v>1</v>
      </c>
    </row>
    <row r="233" spans="1:15" ht="12.75">
      <c r="A233" s="269"/>
      <c r="B233" s="272"/>
      <c r="C233" s="327" t="s">
        <v>400</v>
      </c>
      <c r="D233" s="328"/>
      <c r="E233" s="273">
        <v>27</v>
      </c>
      <c r="F233" s="274"/>
      <c r="G233" s="275"/>
      <c r="H233" s="276"/>
      <c r="I233" s="270"/>
      <c r="J233" s="277"/>
      <c r="K233" s="270"/>
      <c r="M233" s="271" t="s">
        <v>400</v>
      </c>
      <c r="O233" s="260"/>
    </row>
    <row r="234" spans="1:80" ht="12.75">
      <c r="A234" s="261">
        <v>68</v>
      </c>
      <c r="B234" s="262" t="s">
        <v>401</v>
      </c>
      <c r="C234" s="263" t="s">
        <v>402</v>
      </c>
      <c r="D234" s="264" t="s">
        <v>182</v>
      </c>
      <c r="E234" s="265">
        <v>21.6</v>
      </c>
      <c r="F234" s="265">
        <v>0</v>
      </c>
      <c r="G234" s="266">
        <f>E234*F234</f>
        <v>0</v>
      </c>
      <c r="H234" s="267">
        <v>0.001</v>
      </c>
      <c r="I234" s="268">
        <f>E234*H234</f>
        <v>0.0216</v>
      </c>
      <c r="J234" s="267">
        <v>0</v>
      </c>
      <c r="K234" s="268">
        <f>E234*J234</f>
        <v>0</v>
      </c>
      <c r="O234" s="260">
        <v>2</v>
      </c>
      <c r="AA234" s="233">
        <v>1</v>
      </c>
      <c r="AB234" s="233">
        <v>1</v>
      </c>
      <c r="AC234" s="233">
        <v>1</v>
      </c>
      <c r="AZ234" s="233">
        <v>1</v>
      </c>
      <c r="BA234" s="233">
        <f>IF(AZ234=1,G234,0)</f>
        <v>0</v>
      </c>
      <c r="BB234" s="233">
        <f>IF(AZ234=2,G234,0)</f>
        <v>0</v>
      </c>
      <c r="BC234" s="233">
        <f>IF(AZ234=3,G234,0)</f>
        <v>0</v>
      </c>
      <c r="BD234" s="233">
        <f>IF(AZ234=4,G234,0)</f>
        <v>0</v>
      </c>
      <c r="BE234" s="233">
        <f>IF(AZ234=5,G234,0)</f>
        <v>0</v>
      </c>
      <c r="CA234" s="260">
        <v>1</v>
      </c>
      <c r="CB234" s="260">
        <v>1</v>
      </c>
    </row>
    <row r="235" spans="1:15" ht="12.75">
      <c r="A235" s="269"/>
      <c r="B235" s="272"/>
      <c r="C235" s="327" t="s">
        <v>403</v>
      </c>
      <c r="D235" s="328"/>
      <c r="E235" s="273">
        <v>21.6</v>
      </c>
      <c r="F235" s="274"/>
      <c r="G235" s="275"/>
      <c r="H235" s="276"/>
      <c r="I235" s="270"/>
      <c r="J235" s="277"/>
      <c r="K235" s="270"/>
      <c r="M235" s="271" t="s">
        <v>403</v>
      </c>
      <c r="O235" s="260"/>
    </row>
    <row r="236" spans="1:80" ht="12.75">
      <c r="A236" s="261">
        <v>69</v>
      </c>
      <c r="B236" s="262" t="s">
        <v>404</v>
      </c>
      <c r="C236" s="263" t="s">
        <v>405</v>
      </c>
      <c r="D236" s="264" t="s">
        <v>106</v>
      </c>
      <c r="E236" s="265">
        <v>9.377</v>
      </c>
      <c r="F236" s="265">
        <v>0</v>
      </c>
      <c r="G236" s="266">
        <f>E236*F236</f>
        <v>0</v>
      </c>
      <c r="H236" s="267">
        <v>0.18324</v>
      </c>
      <c r="I236" s="268">
        <f>E236*H236</f>
        <v>1.71824148</v>
      </c>
      <c r="J236" s="267">
        <v>0</v>
      </c>
      <c r="K236" s="268">
        <f>E236*J236</f>
        <v>0</v>
      </c>
      <c r="O236" s="260">
        <v>2</v>
      </c>
      <c r="AA236" s="233">
        <v>1</v>
      </c>
      <c r="AB236" s="233">
        <v>1</v>
      </c>
      <c r="AC236" s="233">
        <v>1</v>
      </c>
      <c r="AZ236" s="233">
        <v>1</v>
      </c>
      <c r="BA236" s="233">
        <f>IF(AZ236=1,G236,0)</f>
        <v>0</v>
      </c>
      <c r="BB236" s="233">
        <f>IF(AZ236=2,G236,0)</f>
        <v>0</v>
      </c>
      <c r="BC236" s="233">
        <f>IF(AZ236=3,G236,0)</f>
        <v>0</v>
      </c>
      <c r="BD236" s="233">
        <f>IF(AZ236=4,G236,0)</f>
        <v>0</v>
      </c>
      <c r="BE236" s="233">
        <f>IF(AZ236=5,G236,0)</f>
        <v>0</v>
      </c>
      <c r="CA236" s="260">
        <v>1</v>
      </c>
      <c r="CB236" s="260">
        <v>1</v>
      </c>
    </row>
    <row r="237" spans="1:15" ht="33.75">
      <c r="A237" s="269"/>
      <c r="B237" s="272"/>
      <c r="C237" s="327" t="s">
        <v>406</v>
      </c>
      <c r="D237" s="328"/>
      <c r="E237" s="273">
        <v>1.845</v>
      </c>
      <c r="F237" s="274"/>
      <c r="G237" s="275"/>
      <c r="H237" s="276"/>
      <c r="I237" s="270"/>
      <c r="J237" s="277"/>
      <c r="K237" s="270"/>
      <c r="M237" s="271" t="s">
        <v>406</v>
      </c>
      <c r="O237" s="260"/>
    </row>
    <row r="238" spans="1:15" ht="22.5">
      <c r="A238" s="269"/>
      <c r="B238" s="272"/>
      <c r="C238" s="327" t="s">
        <v>407</v>
      </c>
      <c r="D238" s="328"/>
      <c r="E238" s="273">
        <v>1.842</v>
      </c>
      <c r="F238" s="274"/>
      <c r="G238" s="275"/>
      <c r="H238" s="276"/>
      <c r="I238" s="270"/>
      <c r="J238" s="277"/>
      <c r="K238" s="270"/>
      <c r="M238" s="271" t="s">
        <v>407</v>
      </c>
      <c r="O238" s="260"/>
    </row>
    <row r="239" spans="1:15" ht="12.75">
      <c r="A239" s="269"/>
      <c r="B239" s="272"/>
      <c r="C239" s="327" t="s">
        <v>408</v>
      </c>
      <c r="D239" s="328"/>
      <c r="E239" s="273">
        <v>1.856</v>
      </c>
      <c r="F239" s="274"/>
      <c r="G239" s="275"/>
      <c r="H239" s="276"/>
      <c r="I239" s="270"/>
      <c r="J239" s="277"/>
      <c r="K239" s="270"/>
      <c r="M239" s="271" t="s">
        <v>408</v>
      </c>
      <c r="O239" s="260"/>
    </row>
    <row r="240" spans="1:15" ht="22.5">
      <c r="A240" s="269"/>
      <c r="B240" s="272"/>
      <c r="C240" s="327" t="s">
        <v>409</v>
      </c>
      <c r="D240" s="328"/>
      <c r="E240" s="273">
        <v>2.092</v>
      </c>
      <c r="F240" s="274"/>
      <c r="G240" s="275"/>
      <c r="H240" s="276"/>
      <c r="I240" s="270"/>
      <c r="J240" s="277"/>
      <c r="K240" s="270"/>
      <c r="M240" s="271" t="s">
        <v>409</v>
      </c>
      <c r="O240" s="260"/>
    </row>
    <row r="241" spans="1:15" ht="12.75">
      <c r="A241" s="269"/>
      <c r="B241" s="272"/>
      <c r="C241" s="327" t="s">
        <v>410</v>
      </c>
      <c r="D241" s="328"/>
      <c r="E241" s="273">
        <v>1.572</v>
      </c>
      <c r="F241" s="274"/>
      <c r="G241" s="275"/>
      <c r="H241" s="276"/>
      <c r="I241" s="270"/>
      <c r="J241" s="277"/>
      <c r="K241" s="270"/>
      <c r="M241" s="271" t="s">
        <v>410</v>
      </c>
      <c r="O241" s="260"/>
    </row>
    <row r="242" spans="1:15" ht="12.75">
      <c r="A242" s="269"/>
      <c r="B242" s="272"/>
      <c r="C242" s="327" t="s">
        <v>411</v>
      </c>
      <c r="D242" s="328"/>
      <c r="E242" s="273">
        <v>0.17</v>
      </c>
      <c r="F242" s="274"/>
      <c r="G242" s="275"/>
      <c r="H242" s="276"/>
      <c r="I242" s="270"/>
      <c r="J242" s="277"/>
      <c r="K242" s="270"/>
      <c r="M242" s="271" t="s">
        <v>411</v>
      </c>
      <c r="O242" s="260"/>
    </row>
    <row r="243" spans="1:80" ht="12.75">
      <c r="A243" s="261">
        <v>70</v>
      </c>
      <c r="B243" s="262" t="s">
        <v>412</v>
      </c>
      <c r="C243" s="263" t="s">
        <v>413</v>
      </c>
      <c r="D243" s="264" t="s">
        <v>106</v>
      </c>
      <c r="E243" s="265">
        <v>14.31</v>
      </c>
      <c r="F243" s="265">
        <v>0</v>
      </c>
      <c r="G243" s="266">
        <f>E243*F243</f>
        <v>0</v>
      </c>
      <c r="H243" s="267">
        <v>0.15931</v>
      </c>
      <c r="I243" s="268">
        <f>E243*H243</f>
        <v>2.2797261</v>
      </c>
      <c r="J243" s="267">
        <v>0</v>
      </c>
      <c r="K243" s="268">
        <f>E243*J243</f>
        <v>0</v>
      </c>
      <c r="O243" s="260">
        <v>2</v>
      </c>
      <c r="AA243" s="233">
        <v>1</v>
      </c>
      <c r="AB243" s="233">
        <v>1</v>
      </c>
      <c r="AC243" s="233">
        <v>1</v>
      </c>
      <c r="AZ243" s="233">
        <v>1</v>
      </c>
      <c r="BA243" s="233">
        <f>IF(AZ243=1,G243,0)</f>
        <v>0</v>
      </c>
      <c r="BB243" s="233">
        <f>IF(AZ243=2,G243,0)</f>
        <v>0</v>
      </c>
      <c r="BC243" s="233">
        <f>IF(AZ243=3,G243,0)</f>
        <v>0</v>
      </c>
      <c r="BD243" s="233">
        <f>IF(AZ243=4,G243,0)</f>
        <v>0</v>
      </c>
      <c r="BE243" s="233">
        <f>IF(AZ243=5,G243,0)</f>
        <v>0</v>
      </c>
      <c r="CA243" s="260">
        <v>1</v>
      </c>
      <c r="CB243" s="260">
        <v>1</v>
      </c>
    </row>
    <row r="244" spans="1:15" ht="12.75">
      <c r="A244" s="269"/>
      <c r="B244" s="272"/>
      <c r="C244" s="327" t="s">
        <v>414</v>
      </c>
      <c r="D244" s="328"/>
      <c r="E244" s="273">
        <v>1.35</v>
      </c>
      <c r="F244" s="274"/>
      <c r="G244" s="275"/>
      <c r="H244" s="276"/>
      <c r="I244" s="270"/>
      <c r="J244" s="277"/>
      <c r="K244" s="270"/>
      <c r="M244" s="271" t="s">
        <v>414</v>
      </c>
      <c r="O244" s="260"/>
    </row>
    <row r="245" spans="1:15" ht="12.75">
      <c r="A245" s="269"/>
      <c r="B245" s="272"/>
      <c r="C245" s="327" t="s">
        <v>415</v>
      </c>
      <c r="D245" s="328"/>
      <c r="E245" s="273">
        <v>12.96</v>
      </c>
      <c r="F245" s="274"/>
      <c r="G245" s="275"/>
      <c r="H245" s="276"/>
      <c r="I245" s="270"/>
      <c r="J245" s="277"/>
      <c r="K245" s="270"/>
      <c r="M245" s="271" t="s">
        <v>415</v>
      </c>
      <c r="O245" s="260"/>
    </row>
    <row r="246" spans="1:80" ht="12.75">
      <c r="A246" s="261">
        <v>71</v>
      </c>
      <c r="B246" s="262" t="s">
        <v>416</v>
      </c>
      <c r="C246" s="263" t="s">
        <v>417</v>
      </c>
      <c r="D246" s="264" t="s">
        <v>106</v>
      </c>
      <c r="E246" s="265">
        <v>15.1455</v>
      </c>
      <c r="F246" s="265">
        <v>0</v>
      </c>
      <c r="G246" s="266">
        <f>E246*F246</f>
        <v>0</v>
      </c>
      <c r="H246" s="267">
        <v>0.01263</v>
      </c>
      <c r="I246" s="268">
        <f>E246*H246</f>
        <v>0.19128766500000002</v>
      </c>
      <c r="J246" s="267">
        <v>0</v>
      </c>
      <c r="K246" s="268">
        <f>E246*J246</f>
        <v>0</v>
      </c>
      <c r="O246" s="260">
        <v>2</v>
      </c>
      <c r="AA246" s="233">
        <v>1</v>
      </c>
      <c r="AB246" s="233">
        <v>1</v>
      </c>
      <c r="AC246" s="233">
        <v>1</v>
      </c>
      <c r="AZ246" s="233">
        <v>1</v>
      </c>
      <c r="BA246" s="233">
        <f>IF(AZ246=1,G246,0)</f>
        <v>0</v>
      </c>
      <c r="BB246" s="233">
        <f>IF(AZ246=2,G246,0)</f>
        <v>0</v>
      </c>
      <c r="BC246" s="233">
        <f>IF(AZ246=3,G246,0)</f>
        <v>0</v>
      </c>
      <c r="BD246" s="233">
        <f>IF(AZ246=4,G246,0)</f>
        <v>0</v>
      </c>
      <c r="BE246" s="233">
        <f>IF(AZ246=5,G246,0)</f>
        <v>0</v>
      </c>
      <c r="CA246" s="260">
        <v>1</v>
      </c>
      <c r="CB246" s="260">
        <v>1</v>
      </c>
    </row>
    <row r="247" spans="1:15" ht="12.75">
      <c r="A247" s="269"/>
      <c r="B247" s="272"/>
      <c r="C247" s="327" t="s">
        <v>418</v>
      </c>
      <c r="D247" s="328"/>
      <c r="E247" s="273">
        <v>2.34</v>
      </c>
      <c r="F247" s="274"/>
      <c r="G247" s="275"/>
      <c r="H247" s="276"/>
      <c r="I247" s="270"/>
      <c r="J247" s="277"/>
      <c r="K247" s="270"/>
      <c r="M247" s="271" t="s">
        <v>418</v>
      </c>
      <c r="O247" s="260"/>
    </row>
    <row r="248" spans="1:15" ht="12.75">
      <c r="A248" s="269"/>
      <c r="B248" s="272"/>
      <c r="C248" s="327" t="s">
        <v>419</v>
      </c>
      <c r="D248" s="328"/>
      <c r="E248" s="273">
        <v>4.42</v>
      </c>
      <c r="F248" s="274"/>
      <c r="G248" s="275"/>
      <c r="H248" s="276"/>
      <c r="I248" s="270"/>
      <c r="J248" s="277"/>
      <c r="K248" s="270"/>
      <c r="M248" s="271" t="s">
        <v>419</v>
      </c>
      <c r="O248" s="260"/>
    </row>
    <row r="249" spans="1:15" ht="12.75">
      <c r="A249" s="269"/>
      <c r="B249" s="272"/>
      <c r="C249" s="327" t="s">
        <v>420</v>
      </c>
      <c r="D249" s="328"/>
      <c r="E249" s="273">
        <v>8.3855</v>
      </c>
      <c r="F249" s="274"/>
      <c r="G249" s="275"/>
      <c r="H249" s="276"/>
      <c r="I249" s="270"/>
      <c r="J249" s="277"/>
      <c r="K249" s="270"/>
      <c r="M249" s="271" t="s">
        <v>420</v>
      </c>
      <c r="O249" s="260"/>
    </row>
    <row r="250" spans="1:80" ht="12.75">
      <c r="A250" s="261">
        <v>72</v>
      </c>
      <c r="B250" s="262" t="s">
        <v>421</v>
      </c>
      <c r="C250" s="263" t="s">
        <v>422</v>
      </c>
      <c r="D250" s="264" t="s">
        <v>106</v>
      </c>
      <c r="E250" s="265">
        <v>29.231</v>
      </c>
      <c r="F250" s="265">
        <v>0</v>
      </c>
      <c r="G250" s="266">
        <f>E250*F250</f>
        <v>0</v>
      </c>
      <c r="H250" s="267">
        <v>0.01274</v>
      </c>
      <c r="I250" s="268">
        <f>E250*H250</f>
        <v>0.37240294</v>
      </c>
      <c r="J250" s="267">
        <v>0</v>
      </c>
      <c r="K250" s="268">
        <f>E250*J250</f>
        <v>0</v>
      </c>
      <c r="O250" s="260">
        <v>2</v>
      </c>
      <c r="AA250" s="233">
        <v>1</v>
      </c>
      <c r="AB250" s="233">
        <v>1</v>
      </c>
      <c r="AC250" s="233">
        <v>1</v>
      </c>
      <c r="AZ250" s="233">
        <v>1</v>
      </c>
      <c r="BA250" s="233">
        <f>IF(AZ250=1,G250,0)</f>
        <v>0</v>
      </c>
      <c r="BB250" s="233">
        <f>IF(AZ250=2,G250,0)</f>
        <v>0</v>
      </c>
      <c r="BC250" s="233">
        <f>IF(AZ250=3,G250,0)</f>
        <v>0</v>
      </c>
      <c r="BD250" s="233">
        <f>IF(AZ250=4,G250,0)</f>
        <v>0</v>
      </c>
      <c r="BE250" s="233">
        <f>IF(AZ250=5,G250,0)</f>
        <v>0</v>
      </c>
      <c r="CA250" s="260">
        <v>1</v>
      </c>
      <c r="CB250" s="260">
        <v>1</v>
      </c>
    </row>
    <row r="251" spans="1:15" ht="12.75">
      <c r="A251" s="269"/>
      <c r="B251" s="272"/>
      <c r="C251" s="327" t="s">
        <v>423</v>
      </c>
      <c r="D251" s="328"/>
      <c r="E251" s="273">
        <v>1.2</v>
      </c>
      <c r="F251" s="274"/>
      <c r="G251" s="275"/>
      <c r="H251" s="276"/>
      <c r="I251" s="270"/>
      <c r="J251" s="277"/>
      <c r="K251" s="270"/>
      <c r="M251" s="271" t="s">
        <v>423</v>
      </c>
      <c r="O251" s="260"/>
    </row>
    <row r="252" spans="1:15" ht="22.5">
      <c r="A252" s="269"/>
      <c r="B252" s="272"/>
      <c r="C252" s="327" t="s">
        <v>424</v>
      </c>
      <c r="D252" s="328"/>
      <c r="E252" s="273">
        <v>14.61</v>
      </c>
      <c r="F252" s="274"/>
      <c r="G252" s="275"/>
      <c r="H252" s="276"/>
      <c r="I252" s="270"/>
      <c r="J252" s="277"/>
      <c r="K252" s="270"/>
      <c r="M252" s="271" t="s">
        <v>424</v>
      </c>
      <c r="O252" s="260"/>
    </row>
    <row r="253" spans="1:15" ht="12.75">
      <c r="A253" s="269"/>
      <c r="B253" s="272"/>
      <c r="C253" s="327" t="s">
        <v>425</v>
      </c>
      <c r="D253" s="328"/>
      <c r="E253" s="273">
        <v>4.158</v>
      </c>
      <c r="F253" s="274"/>
      <c r="G253" s="275"/>
      <c r="H253" s="276"/>
      <c r="I253" s="270"/>
      <c r="J253" s="277"/>
      <c r="K253" s="270"/>
      <c r="M253" s="271" t="s">
        <v>425</v>
      </c>
      <c r="O253" s="260"/>
    </row>
    <row r="254" spans="1:15" ht="12.75">
      <c r="A254" s="269"/>
      <c r="B254" s="272"/>
      <c r="C254" s="327" t="s">
        <v>426</v>
      </c>
      <c r="D254" s="328"/>
      <c r="E254" s="273">
        <v>9.263</v>
      </c>
      <c r="F254" s="274"/>
      <c r="G254" s="275"/>
      <c r="H254" s="276"/>
      <c r="I254" s="270"/>
      <c r="J254" s="277"/>
      <c r="K254" s="270"/>
      <c r="M254" s="271" t="s">
        <v>426</v>
      </c>
      <c r="O254" s="260"/>
    </row>
    <row r="255" spans="1:80" ht="12.75">
      <c r="A255" s="261">
        <v>73</v>
      </c>
      <c r="B255" s="262" t="s">
        <v>427</v>
      </c>
      <c r="C255" s="263" t="s">
        <v>428</v>
      </c>
      <c r="D255" s="264" t="s">
        <v>212</v>
      </c>
      <c r="E255" s="265">
        <v>8</v>
      </c>
      <c r="F255" s="265">
        <v>0</v>
      </c>
      <c r="G255" s="266">
        <f>E255*F255</f>
        <v>0</v>
      </c>
      <c r="H255" s="267">
        <v>0.01018</v>
      </c>
      <c r="I255" s="268">
        <f>E255*H255</f>
        <v>0.08144</v>
      </c>
      <c r="J255" s="267">
        <v>0</v>
      </c>
      <c r="K255" s="268">
        <f>E255*J255</f>
        <v>0</v>
      </c>
      <c r="O255" s="260">
        <v>2</v>
      </c>
      <c r="AA255" s="233">
        <v>1</v>
      </c>
      <c r="AB255" s="233">
        <v>7</v>
      </c>
      <c r="AC255" s="233">
        <v>7</v>
      </c>
      <c r="AZ255" s="233">
        <v>1</v>
      </c>
      <c r="BA255" s="233">
        <f>IF(AZ255=1,G255,0)</f>
        <v>0</v>
      </c>
      <c r="BB255" s="233">
        <f>IF(AZ255=2,G255,0)</f>
        <v>0</v>
      </c>
      <c r="BC255" s="233">
        <f>IF(AZ255=3,G255,0)</f>
        <v>0</v>
      </c>
      <c r="BD255" s="233">
        <f>IF(AZ255=4,G255,0)</f>
        <v>0</v>
      </c>
      <c r="BE255" s="233">
        <f>IF(AZ255=5,G255,0)</f>
        <v>0</v>
      </c>
      <c r="CA255" s="260">
        <v>1</v>
      </c>
      <c r="CB255" s="260">
        <v>7</v>
      </c>
    </row>
    <row r="256" spans="1:15" ht="12.75">
      <c r="A256" s="269"/>
      <c r="B256" s="272"/>
      <c r="C256" s="327" t="s">
        <v>429</v>
      </c>
      <c r="D256" s="328"/>
      <c r="E256" s="273">
        <v>8</v>
      </c>
      <c r="F256" s="274"/>
      <c r="G256" s="275"/>
      <c r="H256" s="276"/>
      <c r="I256" s="270"/>
      <c r="J256" s="277"/>
      <c r="K256" s="270"/>
      <c r="M256" s="271" t="s">
        <v>429</v>
      </c>
      <c r="O256" s="260"/>
    </row>
    <row r="257" spans="1:57" ht="12.75">
      <c r="A257" s="278"/>
      <c r="B257" s="279" t="s">
        <v>94</v>
      </c>
      <c r="C257" s="280" t="s">
        <v>186</v>
      </c>
      <c r="D257" s="281"/>
      <c r="E257" s="282"/>
      <c r="F257" s="283"/>
      <c r="G257" s="284">
        <f>SUM(G62:G256)</f>
        <v>0</v>
      </c>
      <c r="H257" s="285"/>
      <c r="I257" s="286">
        <f>SUM(I62:I256)</f>
        <v>108.32349704600003</v>
      </c>
      <c r="J257" s="285"/>
      <c r="K257" s="286">
        <f>SUM(K62:K256)</f>
        <v>0</v>
      </c>
      <c r="O257" s="260">
        <v>4</v>
      </c>
      <c r="BA257" s="287">
        <f>SUM(BA62:BA256)</f>
        <v>0</v>
      </c>
      <c r="BB257" s="287">
        <f>SUM(BB62:BB256)</f>
        <v>0</v>
      </c>
      <c r="BC257" s="287">
        <f>SUM(BC62:BC256)</f>
        <v>0</v>
      </c>
      <c r="BD257" s="287">
        <f>SUM(BD62:BD256)</f>
        <v>0</v>
      </c>
      <c r="BE257" s="287">
        <f>SUM(BE62:BE256)</f>
        <v>0</v>
      </c>
    </row>
    <row r="258" spans="1:15" ht="12.75">
      <c r="A258" s="250" t="s">
        <v>90</v>
      </c>
      <c r="B258" s="251" t="s">
        <v>430</v>
      </c>
      <c r="C258" s="252" t="s">
        <v>431</v>
      </c>
      <c r="D258" s="253"/>
      <c r="E258" s="254"/>
      <c r="F258" s="254"/>
      <c r="G258" s="255"/>
      <c r="H258" s="256"/>
      <c r="I258" s="257"/>
      <c r="J258" s="258"/>
      <c r="K258" s="259"/>
      <c r="O258" s="260">
        <v>1</v>
      </c>
    </row>
    <row r="259" spans="1:80" ht="12.75">
      <c r="A259" s="261">
        <v>74</v>
      </c>
      <c r="B259" s="262" t="s">
        <v>433</v>
      </c>
      <c r="C259" s="263" t="s">
        <v>434</v>
      </c>
      <c r="D259" s="264" t="s">
        <v>212</v>
      </c>
      <c r="E259" s="265">
        <v>11</v>
      </c>
      <c r="F259" s="265">
        <v>0</v>
      </c>
      <c r="G259" s="266">
        <f>E259*F259</f>
        <v>0</v>
      </c>
      <c r="H259" s="267">
        <v>0.02534</v>
      </c>
      <c r="I259" s="268">
        <f>E259*H259</f>
        <v>0.27874</v>
      </c>
      <c r="J259" s="267">
        <v>0</v>
      </c>
      <c r="K259" s="268">
        <f>E259*J259</f>
        <v>0</v>
      </c>
      <c r="O259" s="260">
        <v>2</v>
      </c>
      <c r="AA259" s="233">
        <v>1</v>
      </c>
      <c r="AB259" s="233">
        <v>1</v>
      </c>
      <c r="AC259" s="233">
        <v>1</v>
      </c>
      <c r="AZ259" s="233">
        <v>1</v>
      </c>
      <c r="BA259" s="233">
        <f>IF(AZ259=1,G259,0)</f>
        <v>0</v>
      </c>
      <c r="BB259" s="233">
        <f>IF(AZ259=2,G259,0)</f>
        <v>0</v>
      </c>
      <c r="BC259" s="233">
        <f>IF(AZ259=3,G259,0)</f>
        <v>0</v>
      </c>
      <c r="BD259" s="233">
        <f>IF(AZ259=4,G259,0)</f>
        <v>0</v>
      </c>
      <c r="BE259" s="233">
        <f>IF(AZ259=5,G259,0)</f>
        <v>0</v>
      </c>
      <c r="CA259" s="260">
        <v>1</v>
      </c>
      <c r="CB259" s="260">
        <v>1</v>
      </c>
    </row>
    <row r="260" spans="1:15" ht="12.75">
      <c r="A260" s="269"/>
      <c r="B260" s="272"/>
      <c r="C260" s="327" t="s">
        <v>435</v>
      </c>
      <c r="D260" s="328"/>
      <c r="E260" s="273">
        <v>3</v>
      </c>
      <c r="F260" s="274"/>
      <c r="G260" s="275"/>
      <c r="H260" s="276"/>
      <c r="I260" s="270"/>
      <c r="J260" s="277"/>
      <c r="K260" s="270"/>
      <c r="M260" s="271" t="s">
        <v>435</v>
      </c>
      <c r="O260" s="260"/>
    </row>
    <row r="261" spans="1:15" ht="12.75">
      <c r="A261" s="269"/>
      <c r="B261" s="272"/>
      <c r="C261" s="327" t="s">
        <v>436</v>
      </c>
      <c r="D261" s="328"/>
      <c r="E261" s="273">
        <v>8</v>
      </c>
      <c r="F261" s="274"/>
      <c r="G261" s="275"/>
      <c r="H261" s="276"/>
      <c r="I261" s="270"/>
      <c r="J261" s="277"/>
      <c r="K261" s="270"/>
      <c r="M261" s="271" t="s">
        <v>436</v>
      </c>
      <c r="O261" s="260"/>
    </row>
    <row r="262" spans="1:80" ht="22.5">
      <c r="A262" s="261">
        <v>75</v>
      </c>
      <c r="B262" s="262" t="s">
        <v>437</v>
      </c>
      <c r="C262" s="263" t="s">
        <v>438</v>
      </c>
      <c r="D262" s="264" t="s">
        <v>145</v>
      </c>
      <c r="E262" s="265">
        <v>0.0559</v>
      </c>
      <c r="F262" s="265">
        <v>0</v>
      </c>
      <c r="G262" s="266">
        <f>E262*F262</f>
        <v>0</v>
      </c>
      <c r="H262" s="267">
        <v>1.09901</v>
      </c>
      <c r="I262" s="268">
        <f>E262*H262</f>
        <v>0.061434659</v>
      </c>
      <c r="J262" s="267">
        <v>0</v>
      </c>
      <c r="K262" s="268">
        <f>E262*J262</f>
        <v>0</v>
      </c>
      <c r="O262" s="260">
        <v>2</v>
      </c>
      <c r="AA262" s="233">
        <v>1</v>
      </c>
      <c r="AB262" s="233">
        <v>1</v>
      </c>
      <c r="AC262" s="233">
        <v>1</v>
      </c>
      <c r="AZ262" s="233">
        <v>1</v>
      </c>
      <c r="BA262" s="233">
        <f>IF(AZ262=1,G262,0)</f>
        <v>0</v>
      </c>
      <c r="BB262" s="233">
        <f>IF(AZ262=2,G262,0)</f>
        <v>0</v>
      </c>
      <c r="BC262" s="233">
        <f>IF(AZ262=3,G262,0)</f>
        <v>0</v>
      </c>
      <c r="BD262" s="233">
        <f>IF(AZ262=4,G262,0)</f>
        <v>0</v>
      </c>
      <c r="BE262" s="233">
        <f>IF(AZ262=5,G262,0)</f>
        <v>0</v>
      </c>
      <c r="CA262" s="260">
        <v>1</v>
      </c>
      <c r="CB262" s="260">
        <v>1</v>
      </c>
    </row>
    <row r="263" spans="1:15" ht="12.75">
      <c r="A263" s="269"/>
      <c r="B263" s="272"/>
      <c r="C263" s="327" t="s">
        <v>439</v>
      </c>
      <c r="D263" s="328"/>
      <c r="E263" s="273">
        <v>0.0559</v>
      </c>
      <c r="F263" s="274"/>
      <c r="G263" s="275"/>
      <c r="H263" s="276"/>
      <c r="I263" s="270"/>
      <c r="J263" s="277"/>
      <c r="K263" s="270"/>
      <c r="M263" s="271" t="s">
        <v>439</v>
      </c>
      <c r="O263" s="260"/>
    </row>
    <row r="264" spans="1:80" ht="22.5">
      <c r="A264" s="261">
        <v>76</v>
      </c>
      <c r="B264" s="262" t="s">
        <v>440</v>
      </c>
      <c r="C264" s="263" t="s">
        <v>441</v>
      </c>
      <c r="D264" s="264" t="s">
        <v>145</v>
      </c>
      <c r="E264" s="265">
        <v>0.3261</v>
      </c>
      <c r="F264" s="265">
        <v>0</v>
      </c>
      <c r="G264" s="266">
        <f>E264*F264</f>
        <v>0</v>
      </c>
      <c r="H264" s="267">
        <v>1.09663</v>
      </c>
      <c r="I264" s="268">
        <f>E264*H264</f>
        <v>0.357611043</v>
      </c>
      <c r="J264" s="267">
        <v>0</v>
      </c>
      <c r="K264" s="268">
        <f>E264*J264</f>
        <v>0</v>
      </c>
      <c r="O264" s="260">
        <v>2</v>
      </c>
      <c r="AA264" s="233">
        <v>1</v>
      </c>
      <c r="AB264" s="233">
        <v>1</v>
      </c>
      <c r="AC264" s="233">
        <v>1</v>
      </c>
      <c r="AZ264" s="233">
        <v>1</v>
      </c>
      <c r="BA264" s="233">
        <f>IF(AZ264=1,G264,0)</f>
        <v>0</v>
      </c>
      <c r="BB264" s="233">
        <f>IF(AZ264=2,G264,0)</f>
        <v>0</v>
      </c>
      <c r="BC264" s="233">
        <f>IF(AZ264=3,G264,0)</f>
        <v>0</v>
      </c>
      <c r="BD264" s="233">
        <f>IF(AZ264=4,G264,0)</f>
        <v>0</v>
      </c>
      <c r="BE264" s="233">
        <f>IF(AZ264=5,G264,0)</f>
        <v>0</v>
      </c>
      <c r="CA264" s="260">
        <v>1</v>
      </c>
      <c r="CB264" s="260">
        <v>1</v>
      </c>
    </row>
    <row r="265" spans="1:15" ht="12.75">
      <c r="A265" s="269"/>
      <c r="B265" s="272"/>
      <c r="C265" s="327" t="s">
        <v>442</v>
      </c>
      <c r="D265" s="328"/>
      <c r="E265" s="273">
        <v>0.1626</v>
      </c>
      <c r="F265" s="274"/>
      <c r="G265" s="275"/>
      <c r="H265" s="276"/>
      <c r="I265" s="270"/>
      <c r="J265" s="277"/>
      <c r="K265" s="270"/>
      <c r="M265" s="271" t="s">
        <v>442</v>
      </c>
      <c r="O265" s="260"/>
    </row>
    <row r="266" spans="1:15" ht="12.75">
      <c r="A266" s="269"/>
      <c r="B266" s="272"/>
      <c r="C266" s="327" t="s">
        <v>443</v>
      </c>
      <c r="D266" s="328"/>
      <c r="E266" s="273">
        <v>0.1635</v>
      </c>
      <c r="F266" s="274"/>
      <c r="G266" s="275"/>
      <c r="H266" s="276"/>
      <c r="I266" s="270"/>
      <c r="J266" s="277"/>
      <c r="K266" s="270"/>
      <c r="M266" s="271" t="s">
        <v>443</v>
      </c>
      <c r="O266" s="260"/>
    </row>
    <row r="267" spans="1:80" ht="12.75">
      <c r="A267" s="261">
        <v>77</v>
      </c>
      <c r="B267" s="262" t="s">
        <v>444</v>
      </c>
      <c r="C267" s="263" t="s">
        <v>445</v>
      </c>
      <c r="D267" s="264" t="s">
        <v>110</v>
      </c>
      <c r="E267" s="265">
        <v>2.1352</v>
      </c>
      <c r="F267" s="265">
        <v>0</v>
      </c>
      <c r="G267" s="266">
        <f>E267*F267</f>
        <v>0</v>
      </c>
      <c r="H267" s="267">
        <v>2.59206</v>
      </c>
      <c r="I267" s="268">
        <f>E267*H267</f>
        <v>5.5345665120000005</v>
      </c>
      <c r="J267" s="267">
        <v>0</v>
      </c>
      <c r="K267" s="268">
        <f>E267*J267</f>
        <v>0</v>
      </c>
      <c r="O267" s="260">
        <v>2</v>
      </c>
      <c r="AA267" s="233">
        <v>1</v>
      </c>
      <c r="AB267" s="233">
        <v>1</v>
      </c>
      <c r="AC267" s="233">
        <v>1</v>
      </c>
      <c r="AZ267" s="233">
        <v>1</v>
      </c>
      <c r="BA267" s="233">
        <f>IF(AZ267=1,G267,0)</f>
        <v>0</v>
      </c>
      <c r="BB267" s="233">
        <f>IF(AZ267=2,G267,0)</f>
        <v>0</v>
      </c>
      <c r="BC267" s="233">
        <f>IF(AZ267=3,G267,0)</f>
        <v>0</v>
      </c>
      <c r="BD267" s="233">
        <f>IF(AZ267=4,G267,0)</f>
        <v>0</v>
      </c>
      <c r="BE267" s="233">
        <f>IF(AZ267=5,G267,0)</f>
        <v>0</v>
      </c>
      <c r="CA267" s="260">
        <v>1</v>
      </c>
      <c r="CB267" s="260">
        <v>1</v>
      </c>
    </row>
    <row r="268" spans="1:15" ht="12.75">
      <c r="A268" s="269"/>
      <c r="B268" s="272"/>
      <c r="C268" s="327" t="s">
        <v>446</v>
      </c>
      <c r="D268" s="328"/>
      <c r="E268" s="273">
        <v>2.1352</v>
      </c>
      <c r="F268" s="274"/>
      <c r="G268" s="275"/>
      <c r="H268" s="276"/>
      <c r="I268" s="270"/>
      <c r="J268" s="277"/>
      <c r="K268" s="270"/>
      <c r="M268" s="271" t="s">
        <v>446</v>
      </c>
      <c r="O268" s="260"/>
    </row>
    <row r="269" spans="1:80" ht="12.75">
      <c r="A269" s="261">
        <v>78</v>
      </c>
      <c r="B269" s="262" t="s">
        <v>447</v>
      </c>
      <c r="C269" s="263" t="s">
        <v>448</v>
      </c>
      <c r="D269" s="264" t="s">
        <v>106</v>
      </c>
      <c r="E269" s="265">
        <v>12.74</v>
      </c>
      <c r="F269" s="265">
        <v>0</v>
      </c>
      <c r="G269" s="266">
        <f>E269*F269</f>
        <v>0</v>
      </c>
      <c r="H269" s="267">
        <v>0.3085</v>
      </c>
      <c r="I269" s="268">
        <f>E269*H269</f>
        <v>3.93029</v>
      </c>
      <c r="J269" s="267">
        <v>0</v>
      </c>
      <c r="K269" s="268">
        <f>E269*J269</f>
        <v>0</v>
      </c>
      <c r="O269" s="260">
        <v>2</v>
      </c>
      <c r="AA269" s="233">
        <v>2</v>
      </c>
      <c r="AB269" s="233">
        <v>1</v>
      </c>
      <c r="AC269" s="233">
        <v>1</v>
      </c>
      <c r="AZ269" s="233">
        <v>1</v>
      </c>
      <c r="BA269" s="233">
        <f>IF(AZ269=1,G269,0)</f>
        <v>0</v>
      </c>
      <c r="BB269" s="233">
        <f>IF(AZ269=2,G269,0)</f>
        <v>0</v>
      </c>
      <c r="BC269" s="233">
        <f>IF(AZ269=3,G269,0)</f>
        <v>0</v>
      </c>
      <c r="BD269" s="233">
        <f>IF(AZ269=4,G269,0)</f>
        <v>0</v>
      </c>
      <c r="BE269" s="233">
        <f>IF(AZ269=5,G269,0)</f>
        <v>0</v>
      </c>
      <c r="CA269" s="260">
        <v>2</v>
      </c>
      <c r="CB269" s="260">
        <v>1</v>
      </c>
    </row>
    <row r="270" spans="1:15" ht="12.75">
      <c r="A270" s="269"/>
      <c r="B270" s="272"/>
      <c r="C270" s="327" t="s">
        <v>449</v>
      </c>
      <c r="D270" s="328"/>
      <c r="E270" s="273">
        <v>12.74</v>
      </c>
      <c r="F270" s="274"/>
      <c r="G270" s="275"/>
      <c r="H270" s="276"/>
      <c r="I270" s="270"/>
      <c r="J270" s="277"/>
      <c r="K270" s="270"/>
      <c r="M270" s="271" t="s">
        <v>449</v>
      </c>
      <c r="O270" s="260"/>
    </row>
    <row r="271" spans="1:80" ht="12.75">
      <c r="A271" s="261">
        <v>79</v>
      </c>
      <c r="B271" s="262" t="s">
        <v>450</v>
      </c>
      <c r="C271" s="263" t="s">
        <v>451</v>
      </c>
      <c r="D271" s="264" t="s">
        <v>106</v>
      </c>
      <c r="E271" s="265">
        <v>69.36</v>
      </c>
      <c r="F271" s="265">
        <v>0</v>
      </c>
      <c r="G271" s="266">
        <f>E271*F271</f>
        <v>0</v>
      </c>
      <c r="H271" s="267">
        <v>0.3085</v>
      </c>
      <c r="I271" s="268">
        <f>E271*H271</f>
        <v>21.39756</v>
      </c>
      <c r="J271" s="267">
        <v>0</v>
      </c>
      <c r="K271" s="268">
        <f>E271*J271</f>
        <v>0</v>
      </c>
      <c r="O271" s="260">
        <v>2</v>
      </c>
      <c r="AA271" s="233">
        <v>2</v>
      </c>
      <c r="AB271" s="233">
        <v>1</v>
      </c>
      <c r="AC271" s="233">
        <v>1</v>
      </c>
      <c r="AZ271" s="233">
        <v>1</v>
      </c>
      <c r="BA271" s="233">
        <f>IF(AZ271=1,G271,0)</f>
        <v>0</v>
      </c>
      <c r="BB271" s="233">
        <f>IF(AZ271=2,G271,0)</f>
        <v>0</v>
      </c>
      <c r="BC271" s="233">
        <f>IF(AZ271=3,G271,0)</f>
        <v>0</v>
      </c>
      <c r="BD271" s="233">
        <f>IF(AZ271=4,G271,0)</f>
        <v>0</v>
      </c>
      <c r="BE271" s="233">
        <f>IF(AZ271=5,G271,0)</f>
        <v>0</v>
      </c>
      <c r="CA271" s="260">
        <v>2</v>
      </c>
      <c r="CB271" s="260">
        <v>1</v>
      </c>
    </row>
    <row r="272" spans="1:15" ht="12.75">
      <c r="A272" s="269"/>
      <c r="B272" s="272"/>
      <c r="C272" s="327" t="s">
        <v>452</v>
      </c>
      <c r="D272" s="328"/>
      <c r="E272" s="273">
        <v>69.36</v>
      </c>
      <c r="F272" s="274"/>
      <c r="G272" s="275"/>
      <c r="H272" s="276"/>
      <c r="I272" s="270"/>
      <c r="J272" s="277"/>
      <c r="K272" s="270"/>
      <c r="M272" s="271" t="s">
        <v>452</v>
      </c>
      <c r="O272" s="260"/>
    </row>
    <row r="273" spans="1:80" ht="22.5">
      <c r="A273" s="261">
        <v>80</v>
      </c>
      <c r="B273" s="262" t="s">
        <v>453</v>
      </c>
      <c r="C273" s="263" t="s">
        <v>454</v>
      </c>
      <c r="D273" s="264" t="s">
        <v>182</v>
      </c>
      <c r="E273" s="265">
        <v>41</v>
      </c>
      <c r="F273" s="265">
        <v>0</v>
      </c>
      <c r="G273" s="266">
        <f>E273*F273</f>
        <v>0</v>
      </c>
      <c r="H273" s="267">
        <v>0.16403</v>
      </c>
      <c r="I273" s="268">
        <f>E273*H273</f>
        <v>6.725230000000001</v>
      </c>
      <c r="J273" s="267">
        <v>0</v>
      </c>
      <c r="K273" s="268">
        <f>E273*J273</f>
        <v>0</v>
      </c>
      <c r="O273" s="260">
        <v>2</v>
      </c>
      <c r="AA273" s="233">
        <v>2</v>
      </c>
      <c r="AB273" s="233">
        <v>1</v>
      </c>
      <c r="AC273" s="233">
        <v>1</v>
      </c>
      <c r="AZ273" s="233">
        <v>1</v>
      </c>
      <c r="BA273" s="233">
        <f>IF(AZ273=1,G273,0)</f>
        <v>0</v>
      </c>
      <c r="BB273" s="233">
        <f>IF(AZ273=2,G273,0)</f>
        <v>0</v>
      </c>
      <c r="BC273" s="233">
        <f>IF(AZ273=3,G273,0)</f>
        <v>0</v>
      </c>
      <c r="BD273" s="233">
        <f>IF(AZ273=4,G273,0)</f>
        <v>0</v>
      </c>
      <c r="BE273" s="233">
        <f>IF(AZ273=5,G273,0)</f>
        <v>0</v>
      </c>
      <c r="CA273" s="260">
        <v>2</v>
      </c>
      <c r="CB273" s="260">
        <v>1</v>
      </c>
    </row>
    <row r="274" spans="1:15" ht="12.75">
      <c r="A274" s="269"/>
      <c r="B274" s="272"/>
      <c r="C274" s="327" t="s">
        <v>455</v>
      </c>
      <c r="D274" s="328"/>
      <c r="E274" s="273">
        <v>41</v>
      </c>
      <c r="F274" s="274"/>
      <c r="G274" s="275"/>
      <c r="H274" s="276"/>
      <c r="I274" s="270"/>
      <c r="J274" s="277"/>
      <c r="K274" s="270"/>
      <c r="M274" s="271" t="s">
        <v>455</v>
      </c>
      <c r="O274" s="260"/>
    </row>
    <row r="275" spans="1:80" ht="12.75">
      <c r="A275" s="261">
        <v>81</v>
      </c>
      <c r="B275" s="262" t="s">
        <v>456</v>
      </c>
      <c r="C275" s="263" t="s">
        <v>457</v>
      </c>
      <c r="D275" s="264" t="s">
        <v>182</v>
      </c>
      <c r="E275" s="265">
        <v>4.75</v>
      </c>
      <c r="F275" s="265">
        <v>0</v>
      </c>
      <c r="G275" s="266">
        <f>E275*F275</f>
        <v>0</v>
      </c>
      <c r="H275" s="267">
        <v>0.12131</v>
      </c>
      <c r="I275" s="268">
        <f>E275*H275</f>
        <v>0.5762225</v>
      </c>
      <c r="J275" s="267">
        <v>0</v>
      </c>
      <c r="K275" s="268">
        <f>E275*J275</f>
        <v>0</v>
      </c>
      <c r="O275" s="260">
        <v>2</v>
      </c>
      <c r="AA275" s="233">
        <v>2</v>
      </c>
      <c r="AB275" s="233">
        <v>1</v>
      </c>
      <c r="AC275" s="233">
        <v>1</v>
      </c>
      <c r="AZ275" s="233">
        <v>1</v>
      </c>
      <c r="BA275" s="233">
        <f>IF(AZ275=1,G275,0)</f>
        <v>0</v>
      </c>
      <c r="BB275" s="233">
        <f>IF(AZ275=2,G275,0)</f>
        <v>0</v>
      </c>
      <c r="BC275" s="233">
        <f>IF(AZ275=3,G275,0)</f>
        <v>0</v>
      </c>
      <c r="BD275" s="233">
        <f>IF(AZ275=4,G275,0)</f>
        <v>0</v>
      </c>
      <c r="BE275" s="233">
        <f>IF(AZ275=5,G275,0)</f>
        <v>0</v>
      </c>
      <c r="CA275" s="260">
        <v>2</v>
      </c>
      <c r="CB275" s="260">
        <v>1</v>
      </c>
    </row>
    <row r="276" spans="1:15" ht="12.75">
      <c r="A276" s="269"/>
      <c r="B276" s="272"/>
      <c r="C276" s="327" t="s">
        <v>458</v>
      </c>
      <c r="D276" s="328"/>
      <c r="E276" s="273">
        <v>4.75</v>
      </c>
      <c r="F276" s="274"/>
      <c r="G276" s="275"/>
      <c r="H276" s="276"/>
      <c r="I276" s="270"/>
      <c r="J276" s="277"/>
      <c r="K276" s="270"/>
      <c r="M276" s="271" t="s">
        <v>458</v>
      </c>
      <c r="O276" s="260"/>
    </row>
    <row r="277" spans="1:80" ht="12.75">
      <c r="A277" s="261">
        <v>82</v>
      </c>
      <c r="B277" s="262" t="s">
        <v>459</v>
      </c>
      <c r="C277" s="263" t="s">
        <v>460</v>
      </c>
      <c r="D277" s="264" t="s">
        <v>461</v>
      </c>
      <c r="E277" s="265">
        <v>7.685</v>
      </c>
      <c r="F277" s="265">
        <v>0</v>
      </c>
      <c r="G277" s="266">
        <f>E277*F277</f>
        <v>0</v>
      </c>
      <c r="H277" s="267">
        <v>0.75407</v>
      </c>
      <c r="I277" s="268">
        <f>E277*H277</f>
        <v>5.79502795</v>
      </c>
      <c r="J277" s="267">
        <v>0</v>
      </c>
      <c r="K277" s="268">
        <f>E277*J277</f>
        <v>0</v>
      </c>
      <c r="O277" s="260">
        <v>2</v>
      </c>
      <c r="AA277" s="233">
        <v>2</v>
      </c>
      <c r="AB277" s="233">
        <v>1</v>
      </c>
      <c r="AC277" s="233">
        <v>1</v>
      </c>
      <c r="AZ277" s="233">
        <v>1</v>
      </c>
      <c r="BA277" s="233">
        <f>IF(AZ277=1,G277,0)</f>
        <v>0</v>
      </c>
      <c r="BB277" s="233">
        <f>IF(AZ277=2,G277,0)</f>
        <v>0</v>
      </c>
      <c r="BC277" s="233">
        <f>IF(AZ277=3,G277,0)</f>
        <v>0</v>
      </c>
      <c r="BD277" s="233">
        <f>IF(AZ277=4,G277,0)</f>
        <v>0</v>
      </c>
      <c r="BE277" s="233">
        <f>IF(AZ277=5,G277,0)</f>
        <v>0</v>
      </c>
      <c r="CA277" s="260">
        <v>2</v>
      </c>
      <c r="CB277" s="260">
        <v>1</v>
      </c>
    </row>
    <row r="278" spans="1:15" ht="12.75">
      <c r="A278" s="269"/>
      <c r="B278" s="272"/>
      <c r="C278" s="327" t="s">
        <v>462</v>
      </c>
      <c r="D278" s="328"/>
      <c r="E278" s="273">
        <v>7.685</v>
      </c>
      <c r="F278" s="274"/>
      <c r="G278" s="275"/>
      <c r="H278" s="276"/>
      <c r="I278" s="270"/>
      <c r="J278" s="277"/>
      <c r="K278" s="270"/>
      <c r="M278" s="271" t="s">
        <v>462</v>
      </c>
      <c r="O278" s="260"/>
    </row>
    <row r="279" spans="1:57" ht="12.75">
      <c r="A279" s="278"/>
      <c r="B279" s="279" t="s">
        <v>94</v>
      </c>
      <c r="C279" s="280" t="s">
        <v>432</v>
      </c>
      <c r="D279" s="281"/>
      <c r="E279" s="282"/>
      <c r="F279" s="283"/>
      <c r="G279" s="284">
        <f>SUM(G258:G278)</f>
        <v>0</v>
      </c>
      <c r="H279" s="285"/>
      <c r="I279" s="286">
        <f>SUM(I258:I278)</f>
        <v>44.656682664</v>
      </c>
      <c r="J279" s="285"/>
      <c r="K279" s="286">
        <f>SUM(K258:K278)</f>
        <v>0</v>
      </c>
      <c r="O279" s="260">
        <v>4</v>
      </c>
      <c r="BA279" s="287">
        <f>SUM(BA258:BA278)</f>
        <v>0</v>
      </c>
      <c r="BB279" s="287">
        <f>SUM(BB258:BB278)</f>
        <v>0</v>
      </c>
      <c r="BC279" s="287">
        <f>SUM(BC258:BC278)</f>
        <v>0</v>
      </c>
      <c r="BD279" s="287">
        <f>SUM(BD258:BD278)</f>
        <v>0</v>
      </c>
      <c r="BE279" s="287">
        <f>SUM(BE258:BE278)</f>
        <v>0</v>
      </c>
    </row>
    <row r="280" spans="1:15" ht="12.75">
      <c r="A280" s="250" t="s">
        <v>90</v>
      </c>
      <c r="B280" s="251" t="s">
        <v>463</v>
      </c>
      <c r="C280" s="252" t="s">
        <v>464</v>
      </c>
      <c r="D280" s="253"/>
      <c r="E280" s="254"/>
      <c r="F280" s="254"/>
      <c r="G280" s="255"/>
      <c r="H280" s="256"/>
      <c r="I280" s="257"/>
      <c r="J280" s="258"/>
      <c r="K280" s="259"/>
      <c r="O280" s="260">
        <v>1</v>
      </c>
    </row>
    <row r="281" spans="1:80" ht="12.75">
      <c r="A281" s="261">
        <v>83</v>
      </c>
      <c r="B281" s="262" t="s">
        <v>466</v>
      </c>
      <c r="C281" s="263" t="s">
        <v>467</v>
      </c>
      <c r="D281" s="264" t="s">
        <v>106</v>
      </c>
      <c r="E281" s="265">
        <v>66.47</v>
      </c>
      <c r="F281" s="265">
        <v>0</v>
      </c>
      <c r="G281" s="266">
        <f>E281*F281</f>
        <v>0</v>
      </c>
      <c r="H281" s="267">
        <v>4E-05</v>
      </c>
      <c r="I281" s="268">
        <f>E281*H281</f>
        <v>0.0026588000000000002</v>
      </c>
      <c r="J281" s="267">
        <v>0</v>
      </c>
      <c r="K281" s="268">
        <f>E281*J281</f>
        <v>0</v>
      </c>
      <c r="O281" s="260">
        <v>2</v>
      </c>
      <c r="AA281" s="233">
        <v>1</v>
      </c>
      <c r="AB281" s="233">
        <v>1</v>
      </c>
      <c r="AC281" s="233">
        <v>1</v>
      </c>
      <c r="AZ281" s="233">
        <v>1</v>
      </c>
      <c r="BA281" s="233">
        <f>IF(AZ281=1,G281,0)</f>
        <v>0</v>
      </c>
      <c r="BB281" s="233">
        <f>IF(AZ281=2,G281,0)</f>
        <v>0</v>
      </c>
      <c r="BC281" s="233">
        <f>IF(AZ281=3,G281,0)</f>
        <v>0</v>
      </c>
      <c r="BD281" s="233">
        <f>IF(AZ281=4,G281,0)</f>
        <v>0</v>
      </c>
      <c r="BE281" s="233">
        <f>IF(AZ281=5,G281,0)</f>
        <v>0</v>
      </c>
      <c r="CA281" s="260">
        <v>1</v>
      </c>
      <c r="CB281" s="260">
        <v>1</v>
      </c>
    </row>
    <row r="282" spans="1:80" ht="12.75">
      <c r="A282" s="261">
        <v>84</v>
      </c>
      <c r="B282" s="262" t="s">
        <v>468</v>
      </c>
      <c r="C282" s="263" t="s">
        <v>469</v>
      </c>
      <c r="D282" s="264" t="s">
        <v>106</v>
      </c>
      <c r="E282" s="265">
        <v>193.7</v>
      </c>
      <c r="F282" s="265">
        <v>0</v>
      </c>
      <c r="G282" s="266">
        <f>E282*F282</f>
        <v>0</v>
      </c>
      <c r="H282" s="267">
        <v>0.05123</v>
      </c>
      <c r="I282" s="268">
        <f>E282*H282</f>
        <v>9.923250999999999</v>
      </c>
      <c r="J282" s="267">
        <v>0</v>
      </c>
      <c r="K282" s="268">
        <f>E282*J282</f>
        <v>0</v>
      </c>
      <c r="O282" s="260">
        <v>2</v>
      </c>
      <c r="AA282" s="233">
        <v>1</v>
      </c>
      <c r="AB282" s="233">
        <v>1</v>
      </c>
      <c r="AC282" s="233">
        <v>1</v>
      </c>
      <c r="AZ282" s="233">
        <v>1</v>
      </c>
      <c r="BA282" s="233">
        <f>IF(AZ282=1,G282,0)</f>
        <v>0</v>
      </c>
      <c r="BB282" s="233">
        <f>IF(AZ282=2,G282,0)</f>
        <v>0</v>
      </c>
      <c r="BC282" s="233">
        <f>IF(AZ282=3,G282,0)</f>
        <v>0</v>
      </c>
      <c r="BD282" s="233">
        <f>IF(AZ282=4,G282,0)</f>
        <v>0</v>
      </c>
      <c r="BE282" s="233">
        <f>IF(AZ282=5,G282,0)</f>
        <v>0</v>
      </c>
      <c r="CA282" s="260">
        <v>1</v>
      </c>
      <c r="CB282" s="260">
        <v>1</v>
      </c>
    </row>
    <row r="283" spans="1:15" ht="12.75">
      <c r="A283" s="269"/>
      <c r="B283" s="272"/>
      <c r="C283" s="327" t="s">
        <v>470</v>
      </c>
      <c r="D283" s="328"/>
      <c r="E283" s="273">
        <v>30.8</v>
      </c>
      <c r="F283" s="274"/>
      <c r="G283" s="275"/>
      <c r="H283" s="276"/>
      <c r="I283" s="270"/>
      <c r="J283" s="277"/>
      <c r="K283" s="270"/>
      <c r="M283" s="271" t="s">
        <v>470</v>
      </c>
      <c r="O283" s="260"/>
    </row>
    <row r="284" spans="1:15" ht="12.75">
      <c r="A284" s="269"/>
      <c r="B284" s="272"/>
      <c r="C284" s="327" t="s">
        <v>471</v>
      </c>
      <c r="D284" s="328"/>
      <c r="E284" s="273">
        <v>58.9</v>
      </c>
      <c r="F284" s="274"/>
      <c r="G284" s="275"/>
      <c r="H284" s="276"/>
      <c r="I284" s="270"/>
      <c r="J284" s="277"/>
      <c r="K284" s="270"/>
      <c r="M284" s="271" t="s">
        <v>471</v>
      </c>
      <c r="O284" s="260"/>
    </row>
    <row r="285" spans="1:15" ht="12.75">
      <c r="A285" s="269"/>
      <c r="B285" s="272"/>
      <c r="C285" s="327" t="s">
        <v>472</v>
      </c>
      <c r="D285" s="328"/>
      <c r="E285" s="273">
        <v>68.8</v>
      </c>
      <c r="F285" s="274"/>
      <c r="G285" s="275"/>
      <c r="H285" s="276"/>
      <c r="I285" s="270"/>
      <c r="J285" s="277"/>
      <c r="K285" s="270"/>
      <c r="M285" s="271" t="s">
        <v>472</v>
      </c>
      <c r="O285" s="260"/>
    </row>
    <row r="286" spans="1:15" ht="12.75">
      <c r="A286" s="269"/>
      <c r="B286" s="272"/>
      <c r="C286" s="327" t="s">
        <v>473</v>
      </c>
      <c r="D286" s="328"/>
      <c r="E286" s="273">
        <v>11</v>
      </c>
      <c r="F286" s="274"/>
      <c r="G286" s="275"/>
      <c r="H286" s="276"/>
      <c r="I286" s="270"/>
      <c r="J286" s="277"/>
      <c r="K286" s="270"/>
      <c r="M286" s="271" t="s">
        <v>473</v>
      </c>
      <c r="O286" s="260"/>
    </row>
    <row r="287" spans="1:15" ht="12.75">
      <c r="A287" s="269"/>
      <c r="B287" s="272"/>
      <c r="C287" s="327" t="s">
        <v>474</v>
      </c>
      <c r="D287" s="328"/>
      <c r="E287" s="273">
        <v>10.1</v>
      </c>
      <c r="F287" s="274"/>
      <c r="G287" s="275"/>
      <c r="H287" s="276"/>
      <c r="I287" s="270"/>
      <c r="J287" s="277"/>
      <c r="K287" s="270"/>
      <c r="M287" s="271" t="s">
        <v>474</v>
      </c>
      <c r="O287" s="260"/>
    </row>
    <row r="288" spans="1:15" ht="12.75">
      <c r="A288" s="269"/>
      <c r="B288" s="272"/>
      <c r="C288" s="327" t="s">
        <v>475</v>
      </c>
      <c r="D288" s="328"/>
      <c r="E288" s="273">
        <v>7.6</v>
      </c>
      <c r="F288" s="274"/>
      <c r="G288" s="275"/>
      <c r="H288" s="276"/>
      <c r="I288" s="270"/>
      <c r="J288" s="277"/>
      <c r="K288" s="270"/>
      <c r="M288" s="271" t="s">
        <v>475</v>
      </c>
      <c r="O288" s="260"/>
    </row>
    <row r="289" spans="1:15" ht="12.75">
      <c r="A289" s="269"/>
      <c r="B289" s="272"/>
      <c r="C289" s="327" t="s">
        <v>476</v>
      </c>
      <c r="D289" s="328"/>
      <c r="E289" s="273">
        <v>6.5</v>
      </c>
      <c r="F289" s="274"/>
      <c r="G289" s="275"/>
      <c r="H289" s="276"/>
      <c r="I289" s="270"/>
      <c r="J289" s="277"/>
      <c r="K289" s="270"/>
      <c r="M289" s="271" t="s">
        <v>476</v>
      </c>
      <c r="O289" s="260"/>
    </row>
    <row r="290" spans="1:80" ht="12.75">
      <c r="A290" s="261">
        <v>85</v>
      </c>
      <c r="B290" s="262" t="s">
        <v>477</v>
      </c>
      <c r="C290" s="263" t="s">
        <v>478</v>
      </c>
      <c r="D290" s="264" t="s">
        <v>106</v>
      </c>
      <c r="E290" s="265">
        <v>34.626</v>
      </c>
      <c r="F290" s="265">
        <v>0</v>
      </c>
      <c r="G290" s="266">
        <f>E290*F290</f>
        <v>0</v>
      </c>
      <c r="H290" s="267">
        <v>0.00034</v>
      </c>
      <c r="I290" s="268">
        <f>E290*H290</f>
        <v>0.01177284</v>
      </c>
      <c r="J290" s="267">
        <v>0</v>
      </c>
      <c r="K290" s="268">
        <f>E290*J290</f>
        <v>0</v>
      </c>
      <c r="O290" s="260">
        <v>2</v>
      </c>
      <c r="AA290" s="233">
        <v>1</v>
      </c>
      <c r="AB290" s="233">
        <v>1</v>
      </c>
      <c r="AC290" s="233">
        <v>1</v>
      </c>
      <c r="AZ290" s="233">
        <v>1</v>
      </c>
      <c r="BA290" s="233">
        <f>IF(AZ290=1,G290,0)</f>
        <v>0</v>
      </c>
      <c r="BB290" s="233">
        <f>IF(AZ290=2,G290,0)</f>
        <v>0</v>
      </c>
      <c r="BC290" s="233">
        <f>IF(AZ290=3,G290,0)</f>
        <v>0</v>
      </c>
      <c r="BD290" s="233">
        <f>IF(AZ290=4,G290,0)</f>
        <v>0</v>
      </c>
      <c r="BE290" s="233">
        <f>IF(AZ290=5,G290,0)</f>
        <v>0</v>
      </c>
      <c r="CA290" s="260">
        <v>1</v>
      </c>
      <c r="CB290" s="260">
        <v>1</v>
      </c>
    </row>
    <row r="291" spans="1:15" ht="12.75">
      <c r="A291" s="269"/>
      <c r="B291" s="272"/>
      <c r="C291" s="327" t="s">
        <v>479</v>
      </c>
      <c r="D291" s="328"/>
      <c r="E291" s="273">
        <v>8.541</v>
      </c>
      <c r="F291" s="274"/>
      <c r="G291" s="275"/>
      <c r="H291" s="276"/>
      <c r="I291" s="270"/>
      <c r="J291" s="277"/>
      <c r="K291" s="270"/>
      <c r="M291" s="271" t="s">
        <v>479</v>
      </c>
      <c r="O291" s="260"/>
    </row>
    <row r="292" spans="1:15" ht="12.75">
      <c r="A292" s="269"/>
      <c r="B292" s="272"/>
      <c r="C292" s="327" t="s">
        <v>480</v>
      </c>
      <c r="D292" s="328"/>
      <c r="E292" s="273">
        <v>5.84</v>
      </c>
      <c r="F292" s="274"/>
      <c r="G292" s="275"/>
      <c r="H292" s="276"/>
      <c r="I292" s="270"/>
      <c r="J292" s="277"/>
      <c r="K292" s="270"/>
      <c r="M292" s="271" t="s">
        <v>480</v>
      </c>
      <c r="O292" s="260"/>
    </row>
    <row r="293" spans="1:15" ht="12.75">
      <c r="A293" s="269"/>
      <c r="B293" s="272"/>
      <c r="C293" s="327" t="s">
        <v>481</v>
      </c>
      <c r="D293" s="328"/>
      <c r="E293" s="273">
        <v>7.9</v>
      </c>
      <c r="F293" s="274"/>
      <c r="G293" s="275"/>
      <c r="H293" s="276"/>
      <c r="I293" s="270"/>
      <c r="J293" s="277"/>
      <c r="K293" s="270"/>
      <c r="M293" s="271" t="s">
        <v>481</v>
      </c>
      <c r="O293" s="260"/>
    </row>
    <row r="294" spans="1:15" ht="12.75">
      <c r="A294" s="269"/>
      <c r="B294" s="272"/>
      <c r="C294" s="327" t="s">
        <v>482</v>
      </c>
      <c r="D294" s="328"/>
      <c r="E294" s="273">
        <v>7.88</v>
      </c>
      <c r="F294" s="274"/>
      <c r="G294" s="275"/>
      <c r="H294" s="276"/>
      <c r="I294" s="270"/>
      <c r="J294" s="277"/>
      <c r="K294" s="270"/>
      <c r="M294" s="271" t="s">
        <v>482</v>
      </c>
      <c r="O294" s="260"/>
    </row>
    <row r="295" spans="1:15" ht="12.75">
      <c r="A295" s="269"/>
      <c r="B295" s="272"/>
      <c r="C295" s="327" t="s">
        <v>483</v>
      </c>
      <c r="D295" s="328"/>
      <c r="E295" s="273">
        <v>4.04</v>
      </c>
      <c r="F295" s="274"/>
      <c r="G295" s="275"/>
      <c r="H295" s="276"/>
      <c r="I295" s="270"/>
      <c r="J295" s="277"/>
      <c r="K295" s="270"/>
      <c r="M295" s="271" t="s">
        <v>483</v>
      </c>
      <c r="O295" s="260"/>
    </row>
    <row r="296" spans="1:15" ht="12.75">
      <c r="A296" s="269"/>
      <c r="B296" s="272"/>
      <c r="C296" s="327" t="s">
        <v>484</v>
      </c>
      <c r="D296" s="328"/>
      <c r="E296" s="273">
        <v>0.425</v>
      </c>
      <c r="F296" s="274"/>
      <c r="G296" s="275"/>
      <c r="H296" s="276"/>
      <c r="I296" s="270"/>
      <c r="J296" s="277"/>
      <c r="K296" s="270"/>
      <c r="M296" s="271" t="s">
        <v>484</v>
      </c>
      <c r="O296" s="260"/>
    </row>
    <row r="297" spans="1:80" ht="12.75">
      <c r="A297" s="261">
        <v>86</v>
      </c>
      <c r="B297" s="262" t="s">
        <v>485</v>
      </c>
      <c r="C297" s="263" t="s">
        <v>486</v>
      </c>
      <c r="D297" s="264" t="s">
        <v>106</v>
      </c>
      <c r="E297" s="265">
        <v>105.4905</v>
      </c>
      <c r="F297" s="265">
        <v>0</v>
      </c>
      <c r="G297" s="266">
        <f>E297*F297</f>
        <v>0</v>
      </c>
      <c r="H297" s="267">
        <v>0.03921</v>
      </c>
      <c r="I297" s="268">
        <f>E297*H297</f>
        <v>4.1362825050000005</v>
      </c>
      <c r="J297" s="267">
        <v>0</v>
      </c>
      <c r="K297" s="268">
        <f>E297*J297</f>
        <v>0</v>
      </c>
      <c r="O297" s="260">
        <v>2</v>
      </c>
      <c r="AA297" s="233">
        <v>1</v>
      </c>
      <c r="AB297" s="233">
        <v>1</v>
      </c>
      <c r="AC297" s="233">
        <v>1</v>
      </c>
      <c r="AZ297" s="233">
        <v>1</v>
      </c>
      <c r="BA297" s="233">
        <f>IF(AZ297=1,G297,0)</f>
        <v>0</v>
      </c>
      <c r="BB297" s="233">
        <f>IF(AZ297=2,G297,0)</f>
        <v>0</v>
      </c>
      <c r="BC297" s="233">
        <f>IF(AZ297=3,G297,0)</f>
        <v>0</v>
      </c>
      <c r="BD297" s="233">
        <f>IF(AZ297=4,G297,0)</f>
        <v>0</v>
      </c>
      <c r="BE297" s="233">
        <f>IF(AZ297=5,G297,0)</f>
        <v>0</v>
      </c>
      <c r="CA297" s="260">
        <v>1</v>
      </c>
      <c r="CB297" s="260">
        <v>1</v>
      </c>
    </row>
    <row r="298" spans="1:15" ht="22.5">
      <c r="A298" s="269"/>
      <c r="B298" s="272"/>
      <c r="C298" s="327" t="s">
        <v>487</v>
      </c>
      <c r="D298" s="328"/>
      <c r="E298" s="273">
        <v>41.474</v>
      </c>
      <c r="F298" s="274"/>
      <c r="G298" s="275"/>
      <c r="H298" s="276"/>
      <c r="I298" s="270"/>
      <c r="J298" s="277"/>
      <c r="K298" s="270"/>
      <c r="M298" s="271" t="s">
        <v>487</v>
      </c>
      <c r="O298" s="260"/>
    </row>
    <row r="299" spans="1:15" ht="12.75">
      <c r="A299" s="269"/>
      <c r="B299" s="272"/>
      <c r="C299" s="327" t="s">
        <v>488</v>
      </c>
      <c r="D299" s="328"/>
      <c r="E299" s="273">
        <v>28.5725</v>
      </c>
      <c r="F299" s="274"/>
      <c r="G299" s="275"/>
      <c r="H299" s="276"/>
      <c r="I299" s="270"/>
      <c r="J299" s="277"/>
      <c r="K299" s="270"/>
      <c r="M299" s="271" t="s">
        <v>488</v>
      </c>
      <c r="O299" s="260"/>
    </row>
    <row r="300" spans="1:15" ht="12.75">
      <c r="A300" s="269"/>
      <c r="B300" s="272"/>
      <c r="C300" s="327" t="s">
        <v>489</v>
      </c>
      <c r="D300" s="328"/>
      <c r="E300" s="273">
        <v>17.328</v>
      </c>
      <c r="F300" s="274"/>
      <c r="G300" s="275"/>
      <c r="H300" s="276"/>
      <c r="I300" s="270"/>
      <c r="J300" s="277"/>
      <c r="K300" s="270"/>
      <c r="M300" s="271" t="s">
        <v>489</v>
      </c>
      <c r="O300" s="260"/>
    </row>
    <row r="301" spans="1:15" ht="12.75">
      <c r="A301" s="269"/>
      <c r="B301" s="272"/>
      <c r="C301" s="327" t="s">
        <v>490</v>
      </c>
      <c r="D301" s="328"/>
      <c r="E301" s="273">
        <v>9.292</v>
      </c>
      <c r="F301" s="274"/>
      <c r="G301" s="275"/>
      <c r="H301" s="276"/>
      <c r="I301" s="270"/>
      <c r="J301" s="277"/>
      <c r="K301" s="270"/>
      <c r="M301" s="271" t="s">
        <v>490</v>
      </c>
      <c r="O301" s="260"/>
    </row>
    <row r="302" spans="1:15" ht="12.75">
      <c r="A302" s="269"/>
      <c r="B302" s="272"/>
      <c r="C302" s="327" t="s">
        <v>491</v>
      </c>
      <c r="D302" s="328"/>
      <c r="E302" s="273">
        <v>8.824</v>
      </c>
      <c r="F302" s="274"/>
      <c r="G302" s="275"/>
      <c r="H302" s="276"/>
      <c r="I302" s="270"/>
      <c r="J302" s="277"/>
      <c r="K302" s="270"/>
      <c r="M302" s="271" t="s">
        <v>491</v>
      </c>
      <c r="O302" s="260"/>
    </row>
    <row r="303" spans="1:80" ht="12.75">
      <c r="A303" s="261">
        <v>87</v>
      </c>
      <c r="B303" s="262" t="s">
        <v>492</v>
      </c>
      <c r="C303" s="263" t="s">
        <v>493</v>
      </c>
      <c r="D303" s="264" t="s">
        <v>106</v>
      </c>
      <c r="E303" s="265">
        <v>1040.8712</v>
      </c>
      <c r="F303" s="265">
        <v>0</v>
      </c>
      <c r="G303" s="266">
        <f>E303*F303</f>
        <v>0</v>
      </c>
      <c r="H303" s="267">
        <v>0.04766</v>
      </c>
      <c r="I303" s="268">
        <f>E303*H303</f>
        <v>49.607921392</v>
      </c>
      <c r="J303" s="267">
        <v>0</v>
      </c>
      <c r="K303" s="268">
        <f>E303*J303</f>
        <v>0</v>
      </c>
      <c r="O303" s="260">
        <v>2</v>
      </c>
      <c r="AA303" s="233">
        <v>1</v>
      </c>
      <c r="AB303" s="233">
        <v>1</v>
      </c>
      <c r="AC303" s="233">
        <v>1</v>
      </c>
      <c r="AZ303" s="233">
        <v>1</v>
      </c>
      <c r="BA303" s="233">
        <f>IF(AZ303=1,G303,0)</f>
        <v>0</v>
      </c>
      <c r="BB303" s="233">
        <f>IF(AZ303=2,G303,0)</f>
        <v>0</v>
      </c>
      <c r="BC303" s="233">
        <f>IF(AZ303=3,G303,0)</f>
        <v>0</v>
      </c>
      <c r="BD303" s="233">
        <f>IF(AZ303=4,G303,0)</f>
        <v>0</v>
      </c>
      <c r="BE303" s="233">
        <f>IF(AZ303=5,G303,0)</f>
        <v>0</v>
      </c>
      <c r="CA303" s="260">
        <v>1</v>
      </c>
      <c r="CB303" s="260">
        <v>1</v>
      </c>
    </row>
    <row r="304" spans="1:15" ht="33.75">
      <c r="A304" s="269"/>
      <c r="B304" s="272"/>
      <c r="C304" s="327" t="s">
        <v>494</v>
      </c>
      <c r="D304" s="328"/>
      <c r="E304" s="273">
        <v>122.9</v>
      </c>
      <c r="F304" s="274"/>
      <c r="G304" s="275"/>
      <c r="H304" s="276"/>
      <c r="I304" s="270"/>
      <c r="J304" s="277"/>
      <c r="K304" s="270"/>
      <c r="M304" s="271" t="s">
        <v>494</v>
      </c>
      <c r="O304" s="260"/>
    </row>
    <row r="305" spans="1:15" ht="22.5">
      <c r="A305" s="269"/>
      <c r="B305" s="272"/>
      <c r="C305" s="327" t="s">
        <v>495</v>
      </c>
      <c r="D305" s="328"/>
      <c r="E305" s="273">
        <v>77.85</v>
      </c>
      <c r="F305" s="274"/>
      <c r="G305" s="275"/>
      <c r="H305" s="276"/>
      <c r="I305" s="270"/>
      <c r="J305" s="277"/>
      <c r="K305" s="270"/>
      <c r="M305" s="271" t="s">
        <v>495</v>
      </c>
      <c r="O305" s="260"/>
    </row>
    <row r="306" spans="1:15" ht="33.75">
      <c r="A306" s="269"/>
      <c r="B306" s="272"/>
      <c r="C306" s="327" t="s">
        <v>496</v>
      </c>
      <c r="D306" s="328"/>
      <c r="E306" s="273">
        <v>96.071</v>
      </c>
      <c r="F306" s="274"/>
      <c r="G306" s="275"/>
      <c r="H306" s="276"/>
      <c r="I306" s="270"/>
      <c r="J306" s="277"/>
      <c r="K306" s="270"/>
      <c r="M306" s="271" t="s">
        <v>496</v>
      </c>
      <c r="O306" s="260"/>
    </row>
    <row r="307" spans="1:15" ht="22.5">
      <c r="A307" s="269"/>
      <c r="B307" s="272"/>
      <c r="C307" s="327" t="s">
        <v>497</v>
      </c>
      <c r="D307" s="328"/>
      <c r="E307" s="273">
        <v>45.142</v>
      </c>
      <c r="F307" s="274"/>
      <c r="G307" s="275"/>
      <c r="H307" s="276"/>
      <c r="I307" s="270"/>
      <c r="J307" s="277"/>
      <c r="K307" s="270"/>
      <c r="M307" s="271" t="s">
        <v>497</v>
      </c>
      <c r="O307" s="260"/>
    </row>
    <row r="308" spans="1:15" ht="12.75">
      <c r="A308" s="269"/>
      <c r="B308" s="272"/>
      <c r="C308" s="327" t="s">
        <v>498</v>
      </c>
      <c r="D308" s="328"/>
      <c r="E308" s="273">
        <v>-0.0819</v>
      </c>
      <c r="F308" s="274"/>
      <c r="G308" s="275"/>
      <c r="H308" s="276"/>
      <c r="I308" s="270"/>
      <c r="J308" s="277"/>
      <c r="K308" s="270"/>
      <c r="M308" s="271" t="s">
        <v>498</v>
      </c>
      <c r="O308" s="260"/>
    </row>
    <row r="309" spans="1:15" ht="22.5">
      <c r="A309" s="269"/>
      <c r="B309" s="272"/>
      <c r="C309" s="327" t="s">
        <v>499</v>
      </c>
      <c r="D309" s="328"/>
      <c r="E309" s="273">
        <v>157.846</v>
      </c>
      <c r="F309" s="274"/>
      <c r="G309" s="275"/>
      <c r="H309" s="276"/>
      <c r="I309" s="270"/>
      <c r="J309" s="277"/>
      <c r="K309" s="270"/>
      <c r="M309" s="271" t="s">
        <v>499</v>
      </c>
      <c r="O309" s="260"/>
    </row>
    <row r="310" spans="1:15" ht="12.75">
      <c r="A310" s="269"/>
      <c r="B310" s="272"/>
      <c r="C310" s="327" t="s">
        <v>500</v>
      </c>
      <c r="D310" s="328"/>
      <c r="E310" s="273">
        <v>-29.85</v>
      </c>
      <c r="F310" s="274"/>
      <c r="G310" s="275"/>
      <c r="H310" s="276"/>
      <c r="I310" s="270"/>
      <c r="J310" s="277"/>
      <c r="K310" s="270"/>
      <c r="M310" s="271" t="s">
        <v>500</v>
      </c>
      <c r="O310" s="260"/>
    </row>
    <row r="311" spans="1:15" ht="12.75">
      <c r="A311" s="269"/>
      <c r="B311" s="272"/>
      <c r="C311" s="327" t="s">
        <v>501</v>
      </c>
      <c r="D311" s="328"/>
      <c r="E311" s="273">
        <v>3.57</v>
      </c>
      <c r="F311" s="274"/>
      <c r="G311" s="275"/>
      <c r="H311" s="276"/>
      <c r="I311" s="270"/>
      <c r="J311" s="277"/>
      <c r="K311" s="270"/>
      <c r="M311" s="271" t="s">
        <v>501</v>
      </c>
      <c r="O311" s="260"/>
    </row>
    <row r="312" spans="1:15" ht="12.75">
      <c r="A312" s="269"/>
      <c r="B312" s="272"/>
      <c r="C312" s="327" t="s">
        <v>502</v>
      </c>
      <c r="D312" s="328"/>
      <c r="E312" s="273">
        <v>34.9934</v>
      </c>
      <c r="F312" s="274"/>
      <c r="G312" s="275"/>
      <c r="H312" s="276"/>
      <c r="I312" s="270"/>
      <c r="J312" s="277"/>
      <c r="K312" s="270"/>
      <c r="M312" s="271" t="s">
        <v>502</v>
      </c>
      <c r="O312" s="260"/>
    </row>
    <row r="313" spans="1:15" ht="22.5">
      <c r="A313" s="269"/>
      <c r="B313" s="272"/>
      <c r="C313" s="327" t="s">
        <v>503</v>
      </c>
      <c r="D313" s="328"/>
      <c r="E313" s="273">
        <v>136.24</v>
      </c>
      <c r="F313" s="274"/>
      <c r="G313" s="275"/>
      <c r="H313" s="276"/>
      <c r="I313" s="270"/>
      <c r="J313" s="277"/>
      <c r="K313" s="270"/>
      <c r="M313" s="271" t="s">
        <v>503</v>
      </c>
      <c r="O313" s="260"/>
    </row>
    <row r="314" spans="1:15" ht="22.5">
      <c r="A314" s="269"/>
      <c r="B314" s="272"/>
      <c r="C314" s="327" t="s">
        <v>504</v>
      </c>
      <c r="D314" s="328"/>
      <c r="E314" s="273">
        <v>27.331</v>
      </c>
      <c r="F314" s="274"/>
      <c r="G314" s="275"/>
      <c r="H314" s="276"/>
      <c r="I314" s="270"/>
      <c r="J314" s="277"/>
      <c r="K314" s="270"/>
      <c r="M314" s="271" t="s">
        <v>504</v>
      </c>
      <c r="O314" s="260"/>
    </row>
    <row r="315" spans="1:15" ht="12.75">
      <c r="A315" s="269"/>
      <c r="B315" s="272"/>
      <c r="C315" s="327" t="s">
        <v>505</v>
      </c>
      <c r="D315" s="328"/>
      <c r="E315" s="273">
        <v>3.3224</v>
      </c>
      <c r="F315" s="274"/>
      <c r="G315" s="275"/>
      <c r="H315" s="276"/>
      <c r="I315" s="270"/>
      <c r="J315" s="277"/>
      <c r="K315" s="270"/>
      <c r="M315" s="271" t="s">
        <v>505</v>
      </c>
      <c r="O315" s="260"/>
    </row>
    <row r="316" spans="1:15" ht="12.75">
      <c r="A316" s="269"/>
      <c r="B316" s="272"/>
      <c r="C316" s="327" t="s">
        <v>506</v>
      </c>
      <c r="D316" s="328"/>
      <c r="E316" s="273">
        <v>35.2368</v>
      </c>
      <c r="F316" s="274"/>
      <c r="G316" s="275"/>
      <c r="H316" s="276"/>
      <c r="I316" s="270"/>
      <c r="J316" s="277"/>
      <c r="K316" s="270"/>
      <c r="M316" s="271" t="s">
        <v>506</v>
      </c>
      <c r="O316" s="260"/>
    </row>
    <row r="317" spans="1:15" ht="22.5">
      <c r="A317" s="269"/>
      <c r="B317" s="272"/>
      <c r="C317" s="327" t="s">
        <v>507</v>
      </c>
      <c r="D317" s="328"/>
      <c r="E317" s="273">
        <v>87.139</v>
      </c>
      <c r="F317" s="274"/>
      <c r="G317" s="275"/>
      <c r="H317" s="276"/>
      <c r="I317" s="270"/>
      <c r="J317" s="277"/>
      <c r="K317" s="270"/>
      <c r="M317" s="271" t="s">
        <v>507</v>
      </c>
      <c r="O317" s="260"/>
    </row>
    <row r="318" spans="1:15" ht="22.5">
      <c r="A318" s="269"/>
      <c r="B318" s="272"/>
      <c r="C318" s="327" t="s">
        <v>508</v>
      </c>
      <c r="D318" s="328"/>
      <c r="E318" s="273">
        <v>-9.7445</v>
      </c>
      <c r="F318" s="274"/>
      <c r="G318" s="275"/>
      <c r="H318" s="276"/>
      <c r="I318" s="270"/>
      <c r="J318" s="277"/>
      <c r="K318" s="270"/>
      <c r="M318" s="271" t="s">
        <v>508</v>
      </c>
      <c r="O318" s="260"/>
    </row>
    <row r="319" spans="1:15" ht="22.5">
      <c r="A319" s="269"/>
      <c r="B319" s="272"/>
      <c r="C319" s="327" t="s">
        <v>509</v>
      </c>
      <c r="D319" s="328"/>
      <c r="E319" s="273">
        <v>68.735</v>
      </c>
      <c r="F319" s="274"/>
      <c r="G319" s="275"/>
      <c r="H319" s="276"/>
      <c r="I319" s="270"/>
      <c r="J319" s="277"/>
      <c r="K319" s="270"/>
      <c r="M319" s="271" t="s">
        <v>509</v>
      </c>
      <c r="O319" s="260"/>
    </row>
    <row r="320" spans="1:15" ht="12.75">
      <c r="A320" s="269"/>
      <c r="B320" s="272"/>
      <c r="C320" s="327" t="s">
        <v>510</v>
      </c>
      <c r="D320" s="328"/>
      <c r="E320" s="273">
        <v>-2.78</v>
      </c>
      <c r="F320" s="274"/>
      <c r="G320" s="275"/>
      <c r="H320" s="276"/>
      <c r="I320" s="270"/>
      <c r="J320" s="277"/>
      <c r="K320" s="270"/>
      <c r="M320" s="271" t="s">
        <v>510</v>
      </c>
      <c r="O320" s="260"/>
    </row>
    <row r="321" spans="1:15" ht="12.75">
      <c r="A321" s="269"/>
      <c r="B321" s="272"/>
      <c r="C321" s="327" t="s">
        <v>511</v>
      </c>
      <c r="D321" s="328"/>
      <c r="E321" s="273">
        <v>30.25</v>
      </c>
      <c r="F321" s="274"/>
      <c r="G321" s="275"/>
      <c r="H321" s="276"/>
      <c r="I321" s="270"/>
      <c r="J321" s="277"/>
      <c r="K321" s="270"/>
      <c r="M321" s="271" t="s">
        <v>511</v>
      </c>
      <c r="O321" s="260"/>
    </row>
    <row r="322" spans="1:15" ht="22.5">
      <c r="A322" s="269"/>
      <c r="B322" s="272"/>
      <c r="C322" s="327" t="s">
        <v>512</v>
      </c>
      <c r="D322" s="328"/>
      <c r="E322" s="273">
        <v>69.225</v>
      </c>
      <c r="F322" s="274"/>
      <c r="G322" s="275"/>
      <c r="H322" s="276"/>
      <c r="I322" s="270"/>
      <c r="J322" s="277"/>
      <c r="K322" s="270"/>
      <c r="M322" s="271" t="s">
        <v>512</v>
      </c>
      <c r="O322" s="260"/>
    </row>
    <row r="323" spans="1:15" ht="22.5">
      <c r="A323" s="269"/>
      <c r="B323" s="272"/>
      <c r="C323" s="327" t="s">
        <v>513</v>
      </c>
      <c r="D323" s="328"/>
      <c r="E323" s="273">
        <v>-2.477</v>
      </c>
      <c r="F323" s="274"/>
      <c r="G323" s="275"/>
      <c r="H323" s="276"/>
      <c r="I323" s="270"/>
      <c r="J323" s="277"/>
      <c r="K323" s="270"/>
      <c r="M323" s="271" t="s">
        <v>513</v>
      </c>
      <c r="O323" s="260"/>
    </row>
    <row r="324" spans="1:15" ht="22.5">
      <c r="A324" s="269"/>
      <c r="B324" s="272"/>
      <c r="C324" s="327" t="s">
        <v>514</v>
      </c>
      <c r="D324" s="328"/>
      <c r="E324" s="273">
        <v>68.718</v>
      </c>
      <c r="F324" s="274"/>
      <c r="G324" s="275"/>
      <c r="H324" s="276"/>
      <c r="I324" s="270"/>
      <c r="J324" s="277"/>
      <c r="K324" s="270"/>
      <c r="M324" s="271" t="s">
        <v>514</v>
      </c>
      <c r="O324" s="260"/>
    </row>
    <row r="325" spans="1:15" ht="12.75">
      <c r="A325" s="269"/>
      <c r="B325" s="272"/>
      <c r="C325" s="327" t="s">
        <v>515</v>
      </c>
      <c r="D325" s="328"/>
      <c r="E325" s="273">
        <v>-5.78</v>
      </c>
      <c r="F325" s="274"/>
      <c r="G325" s="275"/>
      <c r="H325" s="276"/>
      <c r="I325" s="270"/>
      <c r="J325" s="277"/>
      <c r="K325" s="270"/>
      <c r="M325" s="271" t="s">
        <v>515</v>
      </c>
      <c r="O325" s="260"/>
    </row>
    <row r="326" spans="1:15" ht="12.75">
      <c r="A326" s="269"/>
      <c r="B326" s="272"/>
      <c r="C326" s="327" t="s">
        <v>516</v>
      </c>
      <c r="D326" s="328"/>
      <c r="E326" s="273">
        <v>27.015</v>
      </c>
      <c r="F326" s="274"/>
      <c r="G326" s="275"/>
      <c r="H326" s="276"/>
      <c r="I326" s="270"/>
      <c r="J326" s="277"/>
      <c r="K326" s="270"/>
      <c r="M326" s="271" t="s">
        <v>516</v>
      </c>
      <c r="O326" s="260"/>
    </row>
    <row r="327" spans="1:80" ht="22.5">
      <c r="A327" s="261">
        <v>88</v>
      </c>
      <c r="B327" s="262" t="s">
        <v>517</v>
      </c>
      <c r="C327" s="263" t="s">
        <v>518</v>
      </c>
      <c r="D327" s="264" t="s">
        <v>106</v>
      </c>
      <c r="E327" s="265">
        <v>20.8125</v>
      </c>
      <c r="F327" s="265">
        <v>0</v>
      </c>
      <c r="G327" s="266">
        <f>E327*F327</f>
        <v>0</v>
      </c>
      <c r="H327" s="267">
        <v>0.01358</v>
      </c>
      <c r="I327" s="268">
        <f>E327*H327</f>
        <v>0.28263375</v>
      </c>
      <c r="J327" s="267">
        <v>0</v>
      </c>
      <c r="K327" s="268">
        <f>E327*J327</f>
        <v>0</v>
      </c>
      <c r="O327" s="260">
        <v>2</v>
      </c>
      <c r="AA327" s="233">
        <v>1</v>
      </c>
      <c r="AB327" s="233">
        <v>1</v>
      </c>
      <c r="AC327" s="233">
        <v>1</v>
      </c>
      <c r="AZ327" s="233">
        <v>1</v>
      </c>
      <c r="BA327" s="233">
        <f>IF(AZ327=1,G327,0)</f>
        <v>0</v>
      </c>
      <c r="BB327" s="233">
        <f>IF(AZ327=2,G327,0)</f>
        <v>0</v>
      </c>
      <c r="BC327" s="233">
        <f>IF(AZ327=3,G327,0)</f>
        <v>0</v>
      </c>
      <c r="BD327" s="233">
        <f>IF(AZ327=4,G327,0)</f>
        <v>0</v>
      </c>
      <c r="BE327" s="233">
        <f>IF(AZ327=5,G327,0)</f>
        <v>0</v>
      </c>
      <c r="CA327" s="260">
        <v>1</v>
      </c>
      <c r="CB327" s="260">
        <v>1</v>
      </c>
    </row>
    <row r="328" spans="1:15" ht="12.75">
      <c r="A328" s="269"/>
      <c r="B328" s="272"/>
      <c r="C328" s="327" t="s">
        <v>519</v>
      </c>
      <c r="D328" s="328"/>
      <c r="E328" s="273">
        <v>11.2925</v>
      </c>
      <c r="F328" s="274"/>
      <c r="G328" s="275"/>
      <c r="H328" s="276"/>
      <c r="I328" s="270"/>
      <c r="J328" s="277"/>
      <c r="K328" s="270"/>
      <c r="M328" s="271" t="s">
        <v>519</v>
      </c>
      <c r="O328" s="260"/>
    </row>
    <row r="329" spans="1:15" ht="12.75">
      <c r="A329" s="269"/>
      <c r="B329" s="272"/>
      <c r="C329" s="327" t="s">
        <v>520</v>
      </c>
      <c r="D329" s="328"/>
      <c r="E329" s="273">
        <v>9.52</v>
      </c>
      <c r="F329" s="274"/>
      <c r="G329" s="275"/>
      <c r="H329" s="276"/>
      <c r="I329" s="270"/>
      <c r="J329" s="277"/>
      <c r="K329" s="270"/>
      <c r="M329" s="271" t="s">
        <v>520</v>
      </c>
      <c r="O329" s="260"/>
    </row>
    <row r="330" spans="1:80" ht="22.5">
      <c r="A330" s="261">
        <v>89</v>
      </c>
      <c r="B330" s="262" t="s">
        <v>521</v>
      </c>
      <c r="C330" s="263" t="s">
        <v>522</v>
      </c>
      <c r="D330" s="264" t="s">
        <v>106</v>
      </c>
      <c r="E330" s="265">
        <v>348.561</v>
      </c>
      <c r="F330" s="265">
        <v>0</v>
      </c>
      <c r="G330" s="266">
        <f>E330*F330</f>
        <v>0</v>
      </c>
      <c r="H330" s="267">
        <v>0.01423</v>
      </c>
      <c r="I330" s="268">
        <f>E330*H330</f>
        <v>4.9600230299999994</v>
      </c>
      <c r="J330" s="267">
        <v>0</v>
      </c>
      <c r="K330" s="268">
        <f>E330*J330</f>
        <v>0</v>
      </c>
      <c r="O330" s="260">
        <v>2</v>
      </c>
      <c r="AA330" s="233">
        <v>1</v>
      </c>
      <c r="AB330" s="233">
        <v>1</v>
      </c>
      <c r="AC330" s="233">
        <v>1</v>
      </c>
      <c r="AZ330" s="233">
        <v>1</v>
      </c>
      <c r="BA330" s="233">
        <f>IF(AZ330=1,G330,0)</f>
        <v>0</v>
      </c>
      <c r="BB330" s="233">
        <f>IF(AZ330=2,G330,0)</f>
        <v>0</v>
      </c>
      <c r="BC330" s="233">
        <f>IF(AZ330=3,G330,0)</f>
        <v>0</v>
      </c>
      <c r="BD330" s="233">
        <f>IF(AZ330=4,G330,0)</f>
        <v>0</v>
      </c>
      <c r="BE330" s="233">
        <f>IF(AZ330=5,G330,0)</f>
        <v>0</v>
      </c>
      <c r="CA330" s="260">
        <v>1</v>
      </c>
      <c r="CB330" s="260">
        <v>1</v>
      </c>
    </row>
    <row r="331" spans="1:15" ht="22.5">
      <c r="A331" s="269"/>
      <c r="B331" s="272"/>
      <c r="C331" s="327" t="s">
        <v>523</v>
      </c>
      <c r="D331" s="328"/>
      <c r="E331" s="273">
        <v>81.6112</v>
      </c>
      <c r="F331" s="274"/>
      <c r="G331" s="275"/>
      <c r="H331" s="276"/>
      <c r="I331" s="270"/>
      <c r="J331" s="277"/>
      <c r="K331" s="270"/>
      <c r="M331" s="271" t="s">
        <v>523</v>
      </c>
      <c r="O331" s="260"/>
    </row>
    <row r="332" spans="1:15" ht="22.5">
      <c r="A332" s="269"/>
      <c r="B332" s="272"/>
      <c r="C332" s="327" t="s">
        <v>524</v>
      </c>
      <c r="D332" s="328"/>
      <c r="E332" s="273">
        <v>95.3092</v>
      </c>
      <c r="F332" s="274"/>
      <c r="G332" s="275"/>
      <c r="H332" s="276"/>
      <c r="I332" s="270"/>
      <c r="J332" s="277"/>
      <c r="K332" s="270"/>
      <c r="M332" s="271" t="s">
        <v>524</v>
      </c>
      <c r="O332" s="260"/>
    </row>
    <row r="333" spans="1:15" ht="12.75">
      <c r="A333" s="269"/>
      <c r="B333" s="272"/>
      <c r="C333" s="327" t="s">
        <v>525</v>
      </c>
      <c r="D333" s="328"/>
      <c r="E333" s="273">
        <v>78.384</v>
      </c>
      <c r="F333" s="274"/>
      <c r="G333" s="275"/>
      <c r="H333" s="276"/>
      <c r="I333" s="270"/>
      <c r="J333" s="277"/>
      <c r="K333" s="270"/>
      <c r="M333" s="271" t="s">
        <v>525</v>
      </c>
      <c r="O333" s="260"/>
    </row>
    <row r="334" spans="1:15" ht="22.5">
      <c r="A334" s="269"/>
      <c r="B334" s="272"/>
      <c r="C334" s="327" t="s">
        <v>526</v>
      </c>
      <c r="D334" s="328"/>
      <c r="E334" s="273">
        <v>93.2566</v>
      </c>
      <c r="F334" s="274"/>
      <c r="G334" s="275"/>
      <c r="H334" s="276"/>
      <c r="I334" s="270"/>
      <c r="J334" s="277"/>
      <c r="K334" s="270"/>
      <c r="M334" s="271" t="s">
        <v>526</v>
      </c>
      <c r="O334" s="260"/>
    </row>
    <row r="335" spans="1:80" ht="22.5">
      <c r="A335" s="261">
        <v>90</v>
      </c>
      <c r="B335" s="262" t="s">
        <v>527</v>
      </c>
      <c r="C335" s="263" t="s">
        <v>528</v>
      </c>
      <c r="D335" s="264" t="s">
        <v>106</v>
      </c>
      <c r="E335" s="265">
        <v>57.595</v>
      </c>
      <c r="F335" s="265">
        <v>0</v>
      </c>
      <c r="G335" s="266">
        <f>E335*F335</f>
        <v>0</v>
      </c>
      <c r="H335" s="267">
        <v>0.01488</v>
      </c>
      <c r="I335" s="268">
        <f>E335*H335</f>
        <v>0.8570136</v>
      </c>
      <c r="J335" s="267">
        <v>0</v>
      </c>
      <c r="K335" s="268">
        <f>E335*J335</f>
        <v>0</v>
      </c>
      <c r="O335" s="260">
        <v>2</v>
      </c>
      <c r="AA335" s="233">
        <v>1</v>
      </c>
      <c r="AB335" s="233">
        <v>1</v>
      </c>
      <c r="AC335" s="233">
        <v>1</v>
      </c>
      <c r="AZ335" s="233">
        <v>1</v>
      </c>
      <c r="BA335" s="233">
        <f>IF(AZ335=1,G335,0)</f>
        <v>0</v>
      </c>
      <c r="BB335" s="233">
        <f>IF(AZ335=2,G335,0)</f>
        <v>0</v>
      </c>
      <c r="BC335" s="233">
        <f>IF(AZ335=3,G335,0)</f>
        <v>0</v>
      </c>
      <c r="BD335" s="233">
        <f>IF(AZ335=4,G335,0)</f>
        <v>0</v>
      </c>
      <c r="BE335" s="233">
        <f>IF(AZ335=5,G335,0)</f>
        <v>0</v>
      </c>
      <c r="CA335" s="260">
        <v>1</v>
      </c>
      <c r="CB335" s="260">
        <v>1</v>
      </c>
    </row>
    <row r="336" spans="1:15" ht="12.75">
      <c r="A336" s="269"/>
      <c r="B336" s="272"/>
      <c r="C336" s="327" t="s">
        <v>529</v>
      </c>
      <c r="D336" s="328"/>
      <c r="E336" s="273">
        <v>57.595</v>
      </c>
      <c r="F336" s="274"/>
      <c r="G336" s="275"/>
      <c r="H336" s="276"/>
      <c r="I336" s="270"/>
      <c r="J336" s="277"/>
      <c r="K336" s="270"/>
      <c r="M336" s="271" t="s">
        <v>529</v>
      </c>
      <c r="O336" s="260"/>
    </row>
    <row r="337" spans="1:80" ht="22.5">
      <c r="A337" s="261">
        <v>91</v>
      </c>
      <c r="B337" s="262" t="s">
        <v>530</v>
      </c>
      <c r="C337" s="263" t="s">
        <v>531</v>
      </c>
      <c r="D337" s="264" t="s">
        <v>106</v>
      </c>
      <c r="E337" s="265">
        <v>5.04</v>
      </c>
      <c r="F337" s="265">
        <v>0</v>
      </c>
      <c r="G337" s="266">
        <f>E337*F337</f>
        <v>0</v>
      </c>
      <c r="H337" s="267">
        <v>0.01503</v>
      </c>
      <c r="I337" s="268">
        <f>E337*H337</f>
        <v>0.0757512</v>
      </c>
      <c r="J337" s="267">
        <v>0</v>
      </c>
      <c r="K337" s="268">
        <f>E337*J337</f>
        <v>0</v>
      </c>
      <c r="O337" s="260">
        <v>2</v>
      </c>
      <c r="AA337" s="233">
        <v>1</v>
      </c>
      <c r="AB337" s="233">
        <v>1</v>
      </c>
      <c r="AC337" s="233">
        <v>1</v>
      </c>
      <c r="AZ337" s="233">
        <v>1</v>
      </c>
      <c r="BA337" s="233">
        <f>IF(AZ337=1,G337,0)</f>
        <v>0</v>
      </c>
      <c r="BB337" s="233">
        <f>IF(AZ337=2,G337,0)</f>
        <v>0</v>
      </c>
      <c r="BC337" s="233">
        <f>IF(AZ337=3,G337,0)</f>
        <v>0</v>
      </c>
      <c r="BD337" s="233">
        <f>IF(AZ337=4,G337,0)</f>
        <v>0</v>
      </c>
      <c r="BE337" s="233">
        <f>IF(AZ337=5,G337,0)</f>
        <v>0</v>
      </c>
      <c r="CA337" s="260">
        <v>1</v>
      </c>
      <c r="CB337" s="260">
        <v>1</v>
      </c>
    </row>
    <row r="338" spans="1:15" ht="12.75">
      <c r="A338" s="269"/>
      <c r="B338" s="272"/>
      <c r="C338" s="327" t="s">
        <v>532</v>
      </c>
      <c r="D338" s="328"/>
      <c r="E338" s="273">
        <v>5.04</v>
      </c>
      <c r="F338" s="274"/>
      <c r="G338" s="275"/>
      <c r="H338" s="276"/>
      <c r="I338" s="270"/>
      <c r="J338" s="277"/>
      <c r="K338" s="270"/>
      <c r="M338" s="271" t="s">
        <v>532</v>
      </c>
      <c r="O338" s="260"/>
    </row>
    <row r="339" spans="1:80" ht="12.75">
      <c r="A339" s="261">
        <v>92</v>
      </c>
      <c r="B339" s="262" t="s">
        <v>533</v>
      </c>
      <c r="C339" s="263" t="s">
        <v>534</v>
      </c>
      <c r="D339" s="264" t="s">
        <v>106</v>
      </c>
      <c r="E339" s="265">
        <v>79.854</v>
      </c>
      <c r="F339" s="265">
        <v>0</v>
      </c>
      <c r="G339" s="266">
        <f>E339*F339</f>
        <v>0</v>
      </c>
      <c r="H339" s="267">
        <v>0.00807</v>
      </c>
      <c r="I339" s="268">
        <f>E339*H339</f>
        <v>0.64442178</v>
      </c>
      <c r="J339" s="267">
        <v>0</v>
      </c>
      <c r="K339" s="268">
        <f>E339*J339</f>
        <v>0</v>
      </c>
      <c r="O339" s="260">
        <v>2</v>
      </c>
      <c r="AA339" s="233">
        <v>1</v>
      </c>
      <c r="AB339" s="233">
        <v>1</v>
      </c>
      <c r="AC339" s="233">
        <v>1</v>
      </c>
      <c r="AZ339" s="233">
        <v>1</v>
      </c>
      <c r="BA339" s="233">
        <f>IF(AZ339=1,G339,0)</f>
        <v>0</v>
      </c>
      <c r="BB339" s="233">
        <f>IF(AZ339=2,G339,0)</f>
        <v>0</v>
      </c>
      <c r="BC339" s="233">
        <f>IF(AZ339=3,G339,0)</f>
        <v>0</v>
      </c>
      <c r="BD339" s="233">
        <f>IF(AZ339=4,G339,0)</f>
        <v>0</v>
      </c>
      <c r="BE339" s="233">
        <f>IF(AZ339=5,G339,0)</f>
        <v>0</v>
      </c>
      <c r="CA339" s="260">
        <v>1</v>
      </c>
      <c r="CB339" s="260">
        <v>1</v>
      </c>
    </row>
    <row r="340" spans="1:15" ht="22.5">
      <c r="A340" s="269"/>
      <c r="B340" s="272"/>
      <c r="C340" s="327" t="s">
        <v>535</v>
      </c>
      <c r="D340" s="328"/>
      <c r="E340" s="273">
        <v>64.814</v>
      </c>
      <c r="F340" s="274"/>
      <c r="G340" s="275"/>
      <c r="H340" s="276"/>
      <c r="I340" s="270"/>
      <c r="J340" s="277"/>
      <c r="K340" s="270"/>
      <c r="M340" s="271" t="s">
        <v>535</v>
      </c>
      <c r="O340" s="260"/>
    </row>
    <row r="341" spans="1:15" ht="12.75">
      <c r="A341" s="269"/>
      <c r="B341" s="272"/>
      <c r="C341" s="327" t="s">
        <v>536</v>
      </c>
      <c r="D341" s="328"/>
      <c r="E341" s="273">
        <v>15.04</v>
      </c>
      <c r="F341" s="274"/>
      <c r="G341" s="275"/>
      <c r="H341" s="276"/>
      <c r="I341" s="270"/>
      <c r="J341" s="277"/>
      <c r="K341" s="270"/>
      <c r="M341" s="271" t="s">
        <v>536</v>
      </c>
      <c r="O341" s="260"/>
    </row>
    <row r="342" spans="1:80" ht="22.5">
      <c r="A342" s="261">
        <v>93</v>
      </c>
      <c r="B342" s="262" t="s">
        <v>537</v>
      </c>
      <c r="C342" s="263" t="s">
        <v>538</v>
      </c>
      <c r="D342" s="264" t="s">
        <v>106</v>
      </c>
      <c r="E342" s="265">
        <v>70.673</v>
      </c>
      <c r="F342" s="265">
        <v>0</v>
      </c>
      <c r="G342" s="266">
        <f>E342*F342</f>
        <v>0</v>
      </c>
      <c r="H342" s="267">
        <v>0.01553</v>
      </c>
      <c r="I342" s="268">
        <f>E342*H342</f>
        <v>1.09755169</v>
      </c>
      <c r="J342" s="267">
        <v>0</v>
      </c>
      <c r="K342" s="268">
        <f>E342*J342</f>
        <v>0</v>
      </c>
      <c r="O342" s="260">
        <v>2</v>
      </c>
      <c r="AA342" s="233">
        <v>1</v>
      </c>
      <c r="AB342" s="233">
        <v>1</v>
      </c>
      <c r="AC342" s="233">
        <v>1</v>
      </c>
      <c r="AZ342" s="233">
        <v>1</v>
      </c>
      <c r="BA342" s="233">
        <f>IF(AZ342=1,G342,0)</f>
        <v>0</v>
      </c>
      <c r="BB342" s="233">
        <f>IF(AZ342=2,G342,0)</f>
        <v>0</v>
      </c>
      <c r="BC342" s="233">
        <f>IF(AZ342=3,G342,0)</f>
        <v>0</v>
      </c>
      <c r="BD342" s="233">
        <f>IF(AZ342=4,G342,0)</f>
        <v>0</v>
      </c>
      <c r="BE342" s="233">
        <f>IF(AZ342=5,G342,0)</f>
        <v>0</v>
      </c>
      <c r="CA342" s="260">
        <v>1</v>
      </c>
      <c r="CB342" s="260">
        <v>1</v>
      </c>
    </row>
    <row r="343" spans="1:15" ht="22.5">
      <c r="A343" s="269"/>
      <c r="B343" s="272"/>
      <c r="C343" s="327" t="s">
        <v>539</v>
      </c>
      <c r="D343" s="328"/>
      <c r="E343" s="273">
        <v>68.033</v>
      </c>
      <c r="F343" s="274"/>
      <c r="G343" s="275"/>
      <c r="H343" s="276"/>
      <c r="I343" s="270"/>
      <c r="J343" s="277"/>
      <c r="K343" s="270"/>
      <c r="M343" s="271" t="s">
        <v>539</v>
      </c>
      <c r="O343" s="260"/>
    </row>
    <row r="344" spans="1:15" ht="12.75">
      <c r="A344" s="269"/>
      <c r="B344" s="272"/>
      <c r="C344" s="327" t="s">
        <v>540</v>
      </c>
      <c r="D344" s="328"/>
      <c r="E344" s="273">
        <v>2.64</v>
      </c>
      <c r="F344" s="274"/>
      <c r="G344" s="275"/>
      <c r="H344" s="276"/>
      <c r="I344" s="270"/>
      <c r="J344" s="277"/>
      <c r="K344" s="270"/>
      <c r="M344" s="271" t="s">
        <v>540</v>
      </c>
      <c r="O344" s="260"/>
    </row>
    <row r="345" spans="1:80" ht="12.75">
      <c r="A345" s="261">
        <v>94</v>
      </c>
      <c r="B345" s="262" t="s">
        <v>541</v>
      </c>
      <c r="C345" s="263" t="s">
        <v>542</v>
      </c>
      <c r="D345" s="264" t="s">
        <v>106</v>
      </c>
      <c r="E345" s="265">
        <v>149.103</v>
      </c>
      <c r="F345" s="265">
        <v>0</v>
      </c>
      <c r="G345" s="266">
        <f>E345*F345</f>
        <v>0</v>
      </c>
      <c r="H345" s="267">
        <v>0.04145</v>
      </c>
      <c r="I345" s="268">
        <f>E345*H345</f>
        <v>6.18031935</v>
      </c>
      <c r="J345" s="267">
        <v>0</v>
      </c>
      <c r="K345" s="268">
        <f>E345*J345</f>
        <v>0</v>
      </c>
      <c r="O345" s="260">
        <v>2</v>
      </c>
      <c r="AA345" s="233">
        <v>1</v>
      </c>
      <c r="AB345" s="233">
        <v>1</v>
      </c>
      <c r="AC345" s="233">
        <v>1</v>
      </c>
      <c r="AZ345" s="233">
        <v>1</v>
      </c>
      <c r="BA345" s="233">
        <f>IF(AZ345=1,G345,0)</f>
        <v>0</v>
      </c>
      <c r="BB345" s="233">
        <f>IF(AZ345=2,G345,0)</f>
        <v>0</v>
      </c>
      <c r="BC345" s="233">
        <f>IF(AZ345=3,G345,0)</f>
        <v>0</v>
      </c>
      <c r="BD345" s="233">
        <f>IF(AZ345=4,G345,0)</f>
        <v>0</v>
      </c>
      <c r="BE345" s="233">
        <f>IF(AZ345=5,G345,0)</f>
        <v>0</v>
      </c>
      <c r="CA345" s="260">
        <v>1</v>
      </c>
      <c r="CB345" s="260">
        <v>1</v>
      </c>
    </row>
    <row r="346" spans="1:15" ht="33.75">
      <c r="A346" s="269"/>
      <c r="B346" s="272"/>
      <c r="C346" s="327" t="s">
        <v>543</v>
      </c>
      <c r="D346" s="328"/>
      <c r="E346" s="273">
        <v>83.948</v>
      </c>
      <c r="F346" s="274"/>
      <c r="G346" s="275"/>
      <c r="H346" s="276"/>
      <c r="I346" s="270"/>
      <c r="J346" s="277"/>
      <c r="K346" s="270"/>
      <c r="M346" s="271" t="s">
        <v>543</v>
      </c>
      <c r="O346" s="260"/>
    </row>
    <row r="347" spans="1:15" ht="12.75">
      <c r="A347" s="269"/>
      <c r="B347" s="272"/>
      <c r="C347" s="327" t="s">
        <v>544</v>
      </c>
      <c r="D347" s="328"/>
      <c r="E347" s="273">
        <v>-13.275</v>
      </c>
      <c r="F347" s="274"/>
      <c r="G347" s="275"/>
      <c r="H347" s="276"/>
      <c r="I347" s="270"/>
      <c r="J347" s="277"/>
      <c r="K347" s="270"/>
      <c r="M347" s="271" t="s">
        <v>544</v>
      </c>
      <c r="O347" s="260"/>
    </row>
    <row r="348" spans="1:15" ht="22.5">
      <c r="A348" s="269"/>
      <c r="B348" s="272"/>
      <c r="C348" s="327" t="s">
        <v>545</v>
      </c>
      <c r="D348" s="328"/>
      <c r="E348" s="273">
        <v>65.07</v>
      </c>
      <c r="F348" s="274"/>
      <c r="G348" s="275"/>
      <c r="H348" s="276"/>
      <c r="I348" s="270"/>
      <c r="J348" s="277"/>
      <c r="K348" s="270"/>
      <c r="M348" s="271" t="s">
        <v>545</v>
      </c>
      <c r="O348" s="260"/>
    </row>
    <row r="349" spans="1:15" ht="12.75">
      <c r="A349" s="269"/>
      <c r="B349" s="272"/>
      <c r="C349" s="327" t="s">
        <v>546</v>
      </c>
      <c r="D349" s="328"/>
      <c r="E349" s="273">
        <v>13.36</v>
      </c>
      <c r="F349" s="274"/>
      <c r="G349" s="275"/>
      <c r="H349" s="276"/>
      <c r="I349" s="270"/>
      <c r="J349" s="277"/>
      <c r="K349" s="270"/>
      <c r="M349" s="271" t="s">
        <v>546</v>
      </c>
      <c r="O349" s="260"/>
    </row>
    <row r="350" spans="1:80" ht="22.5">
      <c r="A350" s="261">
        <v>95</v>
      </c>
      <c r="B350" s="262" t="s">
        <v>547</v>
      </c>
      <c r="C350" s="263" t="s">
        <v>548</v>
      </c>
      <c r="D350" s="264" t="s">
        <v>182</v>
      </c>
      <c r="E350" s="265">
        <v>226.12</v>
      </c>
      <c r="F350" s="265">
        <v>0</v>
      </c>
      <c r="G350" s="266">
        <f>E350*F350</f>
        <v>0</v>
      </c>
      <c r="H350" s="267">
        <v>0.00015</v>
      </c>
      <c r="I350" s="268">
        <f>E350*H350</f>
        <v>0.033918</v>
      </c>
      <c r="J350" s="267">
        <v>0</v>
      </c>
      <c r="K350" s="268">
        <f>E350*J350</f>
        <v>0</v>
      </c>
      <c r="O350" s="260">
        <v>2</v>
      </c>
      <c r="AA350" s="233">
        <v>1</v>
      </c>
      <c r="AB350" s="233">
        <v>1</v>
      </c>
      <c r="AC350" s="233">
        <v>1</v>
      </c>
      <c r="AZ350" s="233">
        <v>1</v>
      </c>
      <c r="BA350" s="233">
        <f>IF(AZ350=1,G350,0)</f>
        <v>0</v>
      </c>
      <c r="BB350" s="233">
        <f>IF(AZ350=2,G350,0)</f>
        <v>0</v>
      </c>
      <c r="BC350" s="233">
        <f>IF(AZ350=3,G350,0)</f>
        <v>0</v>
      </c>
      <c r="BD350" s="233">
        <f>IF(AZ350=4,G350,0)</f>
        <v>0</v>
      </c>
      <c r="BE350" s="233">
        <f>IF(AZ350=5,G350,0)</f>
        <v>0</v>
      </c>
      <c r="CA350" s="260">
        <v>1</v>
      </c>
      <c r="CB350" s="260">
        <v>1</v>
      </c>
    </row>
    <row r="351" spans="1:15" ht="12.75">
      <c r="A351" s="269"/>
      <c r="B351" s="272"/>
      <c r="C351" s="327" t="s">
        <v>549</v>
      </c>
      <c r="D351" s="328"/>
      <c r="E351" s="273">
        <v>1.76</v>
      </c>
      <c r="F351" s="274"/>
      <c r="G351" s="275"/>
      <c r="H351" s="276"/>
      <c r="I351" s="270"/>
      <c r="J351" s="277"/>
      <c r="K351" s="270"/>
      <c r="M351" s="271" t="s">
        <v>549</v>
      </c>
      <c r="O351" s="260"/>
    </row>
    <row r="352" spans="1:15" ht="12.75">
      <c r="A352" s="269"/>
      <c r="B352" s="272"/>
      <c r="C352" s="327" t="s">
        <v>550</v>
      </c>
      <c r="D352" s="328"/>
      <c r="E352" s="273">
        <v>6</v>
      </c>
      <c r="F352" s="274"/>
      <c r="G352" s="275"/>
      <c r="H352" s="276"/>
      <c r="I352" s="270"/>
      <c r="J352" s="277"/>
      <c r="K352" s="270"/>
      <c r="M352" s="271" t="s">
        <v>550</v>
      </c>
      <c r="O352" s="260"/>
    </row>
    <row r="353" spans="1:15" ht="12.75">
      <c r="A353" s="269"/>
      <c r="B353" s="272"/>
      <c r="C353" s="327" t="s">
        <v>551</v>
      </c>
      <c r="D353" s="328"/>
      <c r="E353" s="273">
        <v>3.8</v>
      </c>
      <c r="F353" s="274"/>
      <c r="G353" s="275"/>
      <c r="H353" s="276"/>
      <c r="I353" s="270"/>
      <c r="J353" s="277"/>
      <c r="K353" s="270"/>
      <c r="M353" s="271" t="s">
        <v>551</v>
      </c>
      <c r="O353" s="260"/>
    </row>
    <row r="354" spans="1:15" ht="12.75">
      <c r="A354" s="269"/>
      <c r="B354" s="272"/>
      <c r="C354" s="327" t="s">
        <v>552</v>
      </c>
      <c r="D354" s="328"/>
      <c r="E354" s="273">
        <v>6.6</v>
      </c>
      <c r="F354" s="274"/>
      <c r="G354" s="275"/>
      <c r="H354" s="276"/>
      <c r="I354" s="270"/>
      <c r="J354" s="277"/>
      <c r="K354" s="270"/>
      <c r="M354" s="271" t="s">
        <v>552</v>
      </c>
      <c r="O354" s="260"/>
    </row>
    <row r="355" spans="1:15" ht="12.75">
      <c r="A355" s="269"/>
      <c r="B355" s="272"/>
      <c r="C355" s="327" t="s">
        <v>553</v>
      </c>
      <c r="D355" s="328"/>
      <c r="E355" s="273">
        <v>5.72</v>
      </c>
      <c r="F355" s="274"/>
      <c r="G355" s="275"/>
      <c r="H355" s="276"/>
      <c r="I355" s="270"/>
      <c r="J355" s="277"/>
      <c r="K355" s="270"/>
      <c r="M355" s="271" t="s">
        <v>553</v>
      </c>
      <c r="O355" s="260"/>
    </row>
    <row r="356" spans="1:15" ht="12.75">
      <c r="A356" s="269"/>
      <c r="B356" s="272"/>
      <c r="C356" s="327" t="s">
        <v>554</v>
      </c>
      <c r="D356" s="328"/>
      <c r="E356" s="273">
        <v>2.64</v>
      </c>
      <c r="F356" s="274"/>
      <c r="G356" s="275"/>
      <c r="H356" s="276"/>
      <c r="I356" s="270"/>
      <c r="J356" s="277"/>
      <c r="K356" s="270"/>
      <c r="M356" s="271" t="s">
        <v>554</v>
      </c>
      <c r="O356" s="260"/>
    </row>
    <row r="357" spans="1:15" ht="12.75">
      <c r="A357" s="269"/>
      <c r="B357" s="272"/>
      <c r="C357" s="327" t="s">
        <v>555</v>
      </c>
      <c r="D357" s="328"/>
      <c r="E357" s="273">
        <v>3.34</v>
      </c>
      <c r="F357" s="274"/>
      <c r="G357" s="275"/>
      <c r="H357" s="276"/>
      <c r="I357" s="270"/>
      <c r="J357" s="277"/>
      <c r="K357" s="270"/>
      <c r="M357" s="271" t="s">
        <v>555</v>
      </c>
      <c r="O357" s="260"/>
    </row>
    <row r="358" spans="1:15" ht="12.75">
      <c r="A358" s="269"/>
      <c r="B358" s="272"/>
      <c r="C358" s="327" t="s">
        <v>556</v>
      </c>
      <c r="D358" s="328"/>
      <c r="E358" s="273">
        <v>8.08</v>
      </c>
      <c r="F358" s="274"/>
      <c r="G358" s="275"/>
      <c r="H358" s="276"/>
      <c r="I358" s="270"/>
      <c r="J358" s="277"/>
      <c r="K358" s="270"/>
      <c r="M358" s="271" t="s">
        <v>556</v>
      </c>
      <c r="O358" s="260"/>
    </row>
    <row r="359" spans="1:15" ht="12.75">
      <c r="A359" s="269"/>
      <c r="B359" s="272"/>
      <c r="C359" s="327" t="s">
        <v>557</v>
      </c>
      <c r="D359" s="328"/>
      <c r="E359" s="273">
        <v>6.92</v>
      </c>
      <c r="F359" s="274"/>
      <c r="G359" s="275"/>
      <c r="H359" s="276"/>
      <c r="I359" s="270"/>
      <c r="J359" s="277"/>
      <c r="K359" s="270"/>
      <c r="M359" s="271" t="s">
        <v>557</v>
      </c>
      <c r="O359" s="260"/>
    </row>
    <row r="360" spans="1:15" ht="12.75">
      <c r="A360" s="269"/>
      <c r="B360" s="272"/>
      <c r="C360" s="327" t="s">
        <v>558</v>
      </c>
      <c r="D360" s="328"/>
      <c r="E360" s="273">
        <v>9.08</v>
      </c>
      <c r="F360" s="274"/>
      <c r="G360" s="275"/>
      <c r="H360" s="276"/>
      <c r="I360" s="270"/>
      <c r="J360" s="277"/>
      <c r="K360" s="270"/>
      <c r="M360" s="271" t="s">
        <v>558</v>
      </c>
      <c r="O360" s="260"/>
    </row>
    <row r="361" spans="1:15" ht="12.75">
      <c r="A361" s="269"/>
      <c r="B361" s="272"/>
      <c r="C361" s="327" t="s">
        <v>559</v>
      </c>
      <c r="D361" s="328"/>
      <c r="E361" s="273">
        <v>15.12</v>
      </c>
      <c r="F361" s="274"/>
      <c r="G361" s="275"/>
      <c r="H361" s="276"/>
      <c r="I361" s="270"/>
      <c r="J361" s="277"/>
      <c r="K361" s="270"/>
      <c r="M361" s="271" t="s">
        <v>559</v>
      </c>
      <c r="O361" s="260"/>
    </row>
    <row r="362" spans="1:15" ht="12.75">
      <c r="A362" s="269"/>
      <c r="B362" s="272"/>
      <c r="C362" s="327" t="s">
        <v>560</v>
      </c>
      <c r="D362" s="328"/>
      <c r="E362" s="273">
        <v>95.4</v>
      </c>
      <c r="F362" s="274"/>
      <c r="G362" s="275"/>
      <c r="H362" s="276"/>
      <c r="I362" s="270"/>
      <c r="J362" s="277"/>
      <c r="K362" s="270"/>
      <c r="M362" s="271" t="s">
        <v>560</v>
      </c>
      <c r="O362" s="260"/>
    </row>
    <row r="363" spans="1:15" ht="12.75">
      <c r="A363" s="269"/>
      <c r="B363" s="272"/>
      <c r="C363" s="327" t="s">
        <v>561</v>
      </c>
      <c r="D363" s="328"/>
      <c r="E363" s="273">
        <v>10.72</v>
      </c>
      <c r="F363" s="274"/>
      <c r="G363" s="275"/>
      <c r="H363" s="276"/>
      <c r="I363" s="270"/>
      <c r="J363" s="277"/>
      <c r="K363" s="270"/>
      <c r="M363" s="271" t="s">
        <v>561</v>
      </c>
      <c r="O363" s="260"/>
    </row>
    <row r="364" spans="1:15" ht="12.75">
      <c r="A364" s="269"/>
      <c r="B364" s="272"/>
      <c r="C364" s="327" t="s">
        <v>562</v>
      </c>
      <c r="D364" s="328"/>
      <c r="E364" s="273">
        <v>19.8</v>
      </c>
      <c r="F364" s="274"/>
      <c r="G364" s="275"/>
      <c r="H364" s="276"/>
      <c r="I364" s="270"/>
      <c r="J364" s="277"/>
      <c r="K364" s="270"/>
      <c r="M364" s="271" t="s">
        <v>562</v>
      </c>
      <c r="O364" s="260"/>
    </row>
    <row r="365" spans="1:15" ht="12.75">
      <c r="A365" s="269"/>
      <c r="B365" s="272"/>
      <c r="C365" s="327" t="s">
        <v>563</v>
      </c>
      <c r="D365" s="328"/>
      <c r="E365" s="273">
        <v>7.1</v>
      </c>
      <c r="F365" s="274"/>
      <c r="G365" s="275"/>
      <c r="H365" s="276"/>
      <c r="I365" s="270"/>
      <c r="J365" s="277"/>
      <c r="K365" s="270"/>
      <c r="M365" s="271" t="s">
        <v>563</v>
      </c>
      <c r="O365" s="260"/>
    </row>
    <row r="366" spans="1:15" ht="12.75">
      <c r="A366" s="269"/>
      <c r="B366" s="272"/>
      <c r="C366" s="327" t="s">
        <v>564</v>
      </c>
      <c r="D366" s="328"/>
      <c r="E366" s="273">
        <v>11.96</v>
      </c>
      <c r="F366" s="274"/>
      <c r="G366" s="275"/>
      <c r="H366" s="276"/>
      <c r="I366" s="270"/>
      <c r="J366" s="277"/>
      <c r="K366" s="270"/>
      <c r="M366" s="271" t="s">
        <v>564</v>
      </c>
      <c r="O366" s="260"/>
    </row>
    <row r="367" spans="1:15" ht="12.75">
      <c r="A367" s="269"/>
      <c r="B367" s="272"/>
      <c r="C367" s="327" t="s">
        <v>565</v>
      </c>
      <c r="D367" s="328"/>
      <c r="E367" s="273">
        <v>6.04</v>
      </c>
      <c r="F367" s="274"/>
      <c r="G367" s="275"/>
      <c r="H367" s="276"/>
      <c r="I367" s="270"/>
      <c r="J367" s="277"/>
      <c r="K367" s="270"/>
      <c r="M367" s="271" t="s">
        <v>565</v>
      </c>
      <c r="O367" s="260"/>
    </row>
    <row r="368" spans="1:15" ht="12.75">
      <c r="A368" s="269"/>
      <c r="B368" s="272"/>
      <c r="C368" s="327" t="s">
        <v>566</v>
      </c>
      <c r="D368" s="328"/>
      <c r="E368" s="273">
        <v>6.04</v>
      </c>
      <c r="F368" s="274"/>
      <c r="G368" s="275"/>
      <c r="H368" s="276"/>
      <c r="I368" s="270"/>
      <c r="J368" s="277"/>
      <c r="K368" s="270"/>
      <c r="M368" s="271" t="s">
        <v>566</v>
      </c>
      <c r="O368" s="260"/>
    </row>
    <row r="369" spans="1:80" ht="22.5">
      <c r="A369" s="261">
        <v>96</v>
      </c>
      <c r="B369" s="262" t="s">
        <v>567</v>
      </c>
      <c r="C369" s="263" t="s">
        <v>568</v>
      </c>
      <c r="D369" s="264" t="s">
        <v>212</v>
      </c>
      <c r="E369" s="265">
        <v>33</v>
      </c>
      <c r="F369" s="265">
        <v>0</v>
      </c>
      <c r="G369" s="266">
        <f>E369*F369</f>
        <v>0</v>
      </c>
      <c r="H369" s="267">
        <v>0</v>
      </c>
      <c r="I369" s="268">
        <f>E369*H369</f>
        <v>0</v>
      </c>
      <c r="J369" s="267"/>
      <c r="K369" s="268">
        <f>E369*J369</f>
        <v>0</v>
      </c>
      <c r="O369" s="260">
        <v>2</v>
      </c>
      <c r="AA369" s="233">
        <v>12</v>
      </c>
      <c r="AB369" s="233">
        <v>0</v>
      </c>
      <c r="AC369" s="233">
        <v>66</v>
      </c>
      <c r="AZ369" s="233">
        <v>1</v>
      </c>
      <c r="BA369" s="233">
        <f>IF(AZ369=1,G369,0)</f>
        <v>0</v>
      </c>
      <c r="BB369" s="233">
        <f>IF(AZ369=2,G369,0)</f>
        <v>0</v>
      </c>
      <c r="BC369" s="233">
        <f>IF(AZ369=3,G369,0)</f>
        <v>0</v>
      </c>
      <c r="BD369" s="233">
        <f>IF(AZ369=4,G369,0)</f>
        <v>0</v>
      </c>
      <c r="BE369" s="233">
        <f>IF(AZ369=5,G369,0)</f>
        <v>0</v>
      </c>
      <c r="CA369" s="260">
        <v>12</v>
      </c>
      <c r="CB369" s="260">
        <v>0</v>
      </c>
    </row>
    <row r="370" spans="1:15" ht="12.75">
      <c r="A370" s="269"/>
      <c r="B370" s="272"/>
      <c r="C370" s="327" t="s">
        <v>569</v>
      </c>
      <c r="D370" s="328"/>
      <c r="E370" s="273">
        <v>33</v>
      </c>
      <c r="F370" s="274"/>
      <c r="G370" s="275"/>
      <c r="H370" s="276"/>
      <c r="I370" s="270"/>
      <c r="J370" s="277"/>
      <c r="K370" s="270"/>
      <c r="M370" s="271" t="s">
        <v>569</v>
      </c>
      <c r="O370" s="260"/>
    </row>
    <row r="371" spans="1:57" ht="12.75">
      <c r="A371" s="278"/>
      <c r="B371" s="279" t="s">
        <v>94</v>
      </c>
      <c r="C371" s="280" t="s">
        <v>465</v>
      </c>
      <c r="D371" s="281"/>
      <c r="E371" s="282"/>
      <c r="F371" s="283"/>
      <c r="G371" s="284">
        <f>SUM(G280:G370)</f>
        <v>0</v>
      </c>
      <c r="H371" s="285"/>
      <c r="I371" s="286">
        <f>SUM(I280:I370)</f>
        <v>77.81351893700001</v>
      </c>
      <c r="J371" s="285"/>
      <c r="K371" s="286">
        <f>SUM(K280:K370)</f>
        <v>0</v>
      </c>
      <c r="O371" s="260">
        <v>4</v>
      </c>
      <c r="BA371" s="287">
        <f>SUM(BA280:BA370)</f>
        <v>0</v>
      </c>
      <c r="BB371" s="287">
        <f>SUM(BB280:BB370)</f>
        <v>0</v>
      </c>
      <c r="BC371" s="287">
        <f>SUM(BC280:BC370)</f>
        <v>0</v>
      </c>
      <c r="BD371" s="287">
        <f>SUM(BD280:BD370)</f>
        <v>0</v>
      </c>
      <c r="BE371" s="287">
        <f>SUM(BE280:BE370)</f>
        <v>0</v>
      </c>
    </row>
    <row r="372" spans="1:15" ht="12.75">
      <c r="A372" s="250" t="s">
        <v>90</v>
      </c>
      <c r="B372" s="251" t="s">
        <v>570</v>
      </c>
      <c r="C372" s="252" t="s">
        <v>571</v>
      </c>
      <c r="D372" s="253"/>
      <c r="E372" s="254"/>
      <c r="F372" s="254"/>
      <c r="G372" s="255"/>
      <c r="H372" s="256"/>
      <c r="I372" s="257"/>
      <c r="J372" s="258"/>
      <c r="K372" s="259"/>
      <c r="O372" s="260">
        <v>1</v>
      </c>
    </row>
    <row r="373" spans="1:80" ht="12.75">
      <c r="A373" s="261">
        <v>97</v>
      </c>
      <c r="B373" s="262" t="s">
        <v>573</v>
      </c>
      <c r="C373" s="263" t="s">
        <v>574</v>
      </c>
      <c r="D373" s="264" t="s">
        <v>110</v>
      </c>
      <c r="E373" s="265">
        <v>6.3286</v>
      </c>
      <c r="F373" s="265">
        <v>0</v>
      </c>
      <c r="G373" s="266">
        <f>E373*F373</f>
        <v>0</v>
      </c>
      <c r="H373" s="267">
        <v>2.525</v>
      </c>
      <c r="I373" s="268">
        <f>E373*H373</f>
        <v>15.979714999999999</v>
      </c>
      <c r="J373" s="267">
        <v>0</v>
      </c>
      <c r="K373" s="268">
        <f>E373*J373</f>
        <v>0</v>
      </c>
      <c r="O373" s="260">
        <v>2</v>
      </c>
      <c r="AA373" s="233">
        <v>1</v>
      </c>
      <c r="AB373" s="233">
        <v>1</v>
      </c>
      <c r="AC373" s="233">
        <v>1</v>
      </c>
      <c r="AZ373" s="233">
        <v>1</v>
      </c>
      <c r="BA373" s="233">
        <f>IF(AZ373=1,G373,0)</f>
        <v>0</v>
      </c>
      <c r="BB373" s="233">
        <f>IF(AZ373=2,G373,0)</f>
        <v>0</v>
      </c>
      <c r="BC373" s="233">
        <f>IF(AZ373=3,G373,0)</f>
        <v>0</v>
      </c>
      <c r="BD373" s="233">
        <f>IF(AZ373=4,G373,0)</f>
        <v>0</v>
      </c>
      <c r="BE373" s="233">
        <f>IF(AZ373=5,G373,0)</f>
        <v>0</v>
      </c>
      <c r="CA373" s="260">
        <v>1</v>
      </c>
      <c r="CB373" s="260">
        <v>1</v>
      </c>
    </row>
    <row r="374" spans="1:15" ht="12.75">
      <c r="A374" s="269"/>
      <c r="B374" s="272"/>
      <c r="C374" s="327" t="s">
        <v>575</v>
      </c>
      <c r="D374" s="328"/>
      <c r="E374" s="273">
        <v>6.0508</v>
      </c>
      <c r="F374" s="274"/>
      <c r="G374" s="275"/>
      <c r="H374" s="276"/>
      <c r="I374" s="270"/>
      <c r="J374" s="277"/>
      <c r="K374" s="270"/>
      <c r="M374" s="271" t="s">
        <v>575</v>
      </c>
      <c r="O374" s="260"/>
    </row>
    <row r="375" spans="1:15" ht="12.75">
      <c r="A375" s="269"/>
      <c r="B375" s="272"/>
      <c r="C375" s="327" t="s">
        <v>576</v>
      </c>
      <c r="D375" s="328"/>
      <c r="E375" s="273">
        <v>0.2778</v>
      </c>
      <c r="F375" s="274"/>
      <c r="G375" s="275"/>
      <c r="H375" s="276"/>
      <c r="I375" s="270"/>
      <c r="J375" s="277"/>
      <c r="K375" s="270"/>
      <c r="M375" s="271" t="s">
        <v>576</v>
      </c>
      <c r="O375" s="260"/>
    </row>
    <row r="376" spans="1:80" ht="12.75">
      <c r="A376" s="261">
        <v>98</v>
      </c>
      <c r="B376" s="262" t="s">
        <v>577</v>
      </c>
      <c r="C376" s="263" t="s">
        <v>578</v>
      </c>
      <c r="D376" s="264" t="s">
        <v>110</v>
      </c>
      <c r="E376" s="265">
        <v>10.694</v>
      </c>
      <c r="F376" s="265">
        <v>0</v>
      </c>
      <c r="G376" s="266">
        <f>E376*F376</f>
        <v>0</v>
      </c>
      <c r="H376" s="267">
        <v>1.818</v>
      </c>
      <c r="I376" s="268">
        <f>E376*H376</f>
        <v>19.441692000000003</v>
      </c>
      <c r="J376" s="267">
        <v>0</v>
      </c>
      <c r="K376" s="268">
        <f>E376*J376</f>
        <v>0</v>
      </c>
      <c r="O376" s="260">
        <v>2</v>
      </c>
      <c r="AA376" s="233">
        <v>1</v>
      </c>
      <c r="AB376" s="233">
        <v>1</v>
      </c>
      <c r="AC376" s="233">
        <v>1</v>
      </c>
      <c r="AZ376" s="233">
        <v>1</v>
      </c>
      <c r="BA376" s="233">
        <f>IF(AZ376=1,G376,0)</f>
        <v>0</v>
      </c>
      <c r="BB376" s="233">
        <f>IF(AZ376=2,G376,0)</f>
        <v>0</v>
      </c>
      <c r="BC376" s="233">
        <f>IF(AZ376=3,G376,0)</f>
        <v>0</v>
      </c>
      <c r="BD376" s="233">
        <f>IF(AZ376=4,G376,0)</f>
        <v>0</v>
      </c>
      <c r="BE376" s="233">
        <f>IF(AZ376=5,G376,0)</f>
        <v>0</v>
      </c>
      <c r="CA376" s="260">
        <v>1</v>
      </c>
      <c r="CB376" s="260">
        <v>1</v>
      </c>
    </row>
    <row r="377" spans="1:15" ht="12.75">
      <c r="A377" s="269"/>
      <c r="B377" s="272"/>
      <c r="C377" s="327" t="s">
        <v>579</v>
      </c>
      <c r="D377" s="328"/>
      <c r="E377" s="273">
        <v>5.402</v>
      </c>
      <c r="F377" s="274"/>
      <c r="G377" s="275"/>
      <c r="H377" s="276"/>
      <c r="I377" s="270"/>
      <c r="J377" s="277"/>
      <c r="K377" s="270"/>
      <c r="M377" s="271" t="s">
        <v>579</v>
      </c>
      <c r="O377" s="260"/>
    </row>
    <row r="378" spans="1:15" ht="12.75">
      <c r="A378" s="269"/>
      <c r="B378" s="272"/>
      <c r="C378" s="327" t="s">
        <v>580</v>
      </c>
      <c r="D378" s="328"/>
      <c r="E378" s="273">
        <v>5.292</v>
      </c>
      <c r="F378" s="274"/>
      <c r="G378" s="275"/>
      <c r="H378" s="276"/>
      <c r="I378" s="270"/>
      <c r="J378" s="277"/>
      <c r="K378" s="270"/>
      <c r="M378" s="271" t="s">
        <v>580</v>
      </c>
      <c r="O378" s="260"/>
    </row>
    <row r="379" spans="1:80" ht="12.75">
      <c r="A379" s="261">
        <v>99</v>
      </c>
      <c r="B379" s="262" t="s">
        <v>581</v>
      </c>
      <c r="C379" s="263" t="s">
        <v>582</v>
      </c>
      <c r="D379" s="264" t="s">
        <v>110</v>
      </c>
      <c r="E379" s="265">
        <v>10.2235</v>
      </c>
      <c r="F379" s="265">
        <v>0</v>
      </c>
      <c r="G379" s="266">
        <f>E379*F379</f>
        <v>0</v>
      </c>
      <c r="H379" s="267">
        <v>0.42</v>
      </c>
      <c r="I379" s="268">
        <f>E379*H379</f>
        <v>4.29387</v>
      </c>
      <c r="J379" s="267">
        <v>0</v>
      </c>
      <c r="K379" s="268">
        <f>E379*J379</f>
        <v>0</v>
      </c>
      <c r="O379" s="260">
        <v>2</v>
      </c>
      <c r="AA379" s="233">
        <v>1</v>
      </c>
      <c r="AB379" s="233">
        <v>1</v>
      </c>
      <c r="AC379" s="233">
        <v>1</v>
      </c>
      <c r="AZ379" s="233">
        <v>1</v>
      </c>
      <c r="BA379" s="233">
        <f>IF(AZ379=1,G379,0)</f>
        <v>0</v>
      </c>
      <c r="BB379" s="233">
        <f>IF(AZ379=2,G379,0)</f>
        <v>0</v>
      </c>
      <c r="BC379" s="233">
        <f>IF(AZ379=3,G379,0)</f>
        <v>0</v>
      </c>
      <c r="BD379" s="233">
        <f>IF(AZ379=4,G379,0)</f>
        <v>0</v>
      </c>
      <c r="BE379" s="233">
        <f>IF(AZ379=5,G379,0)</f>
        <v>0</v>
      </c>
      <c r="CA379" s="260">
        <v>1</v>
      </c>
      <c r="CB379" s="260">
        <v>1</v>
      </c>
    </row>
    <row r="380" spans="1:15" ht="12.75">
      <c r="A380" s="269"/>
      <c r="B380" s="272"/>
      <c r="C380" s="327" t="s">
        <v>583</v>
      </c>
      <c r="D380" s="328"/>
      <c r="E380" s="273">
        <v>10.2235</v>
      </c>
      <c r="F380" s="274"/>
      <c r="G380" s="275"/>
      <c r="H380" s="276"/>
      <c r="I380" s="270"/>
      <c r="J380" s="277"/>
      <c r="K380" s="270"/>
      <c r="M380" s="271" t="s">
        <v>583</v>
      </c>
      <c r="O380" s="260"/>
    </row>
    <row r="381" spans="1:80" ht="12.75">
      <c r="A381" s="261">
        <v>100</v>
      </c>
      <c r="B381" s="262" t="s">
        <v>584</v>
      </c>
      <c r="C381" s="263" t="s">
        <v>585</v>
      </c>
      <c r="D381" s="264" t="s">
        <v>106</v>
      </c>
      <c r="E381" s="265">
        <v>16.8</v>
      </c>
      <c r="F381" s="265">
        <v>0</v>
      </c>
      <c r="G381" s="266">
        <f>E381*F381</f>
        <v>0</v>
      </c>
      <c r="H381" s="267">
        <v>0.00031</v>
      </c>
      <c r="I381" s="268">
        <f>E381*H381</f>
        <v>0.005208</v>
      </c>
      <c r="J381" s="267">
        <v>0</v>
      </c>
      <c r="K381" s="268">
        <f>E381*J381</f>
        <v>0</v>
      </c>
      <c r="O381" s="260">
        <v>2</v>
      </c>
      <c r="AA381" s="233">
        <v>1</v>
      </c>
      <c r="AB381" s="233">
        <v>1</v>
      </c>
      <c r="AC381" s="233">
        <v>1</v>
      </c>
      <c r="AZ381" s="233">
        <v>1</v>
      </c>
      <c r="BA381" s="233">
        <f>IF(AZ381=1,G381,0)</f>
        <v>0</v>
      </c>
      <c r="BB381" s="233">
        <f>IF(AZ381=2,G381,0)</f>
        <v>0</v>
      </c>
      <c r="BC381" s="233">
        <f>IF(AZ381=3,G381,0)</f>
        <v>0</v>
      </c>
      <c r="BD381" s="233">
        <f>IF(AZ381=4,G381,0)</f>
        <v>0</v>
      </c>
      <c r="BE381" s="233">
        <f>IF(AZ381=5,G381,0)</f>
        <v>0</v>
      </c>
      <c r="CA381" s="260">
        <v>1</v>
      </c>
      <c r="CB381" s="260">
        <v>1</v>
      </c>
    </row>
    <row r="382" spans="1:15" ht="12.75">
      <c r="A382" s="269"/>
      <c r="B382" s="272"/>
      <c r="C382" s="327" t="s">
        <v>586</v>
      </c>
      <c r="D382" s="328"/>
      <c r="E382" s="273">
        <v>16.8</v>
      </c>
      <c r="F382" s="274"/>
      <c r="G382" s="275"/>
      <c r="H382" s="276"/>
      <c r="I382" s="270"/>
      <c r="J382" s="277"/>
      <c r="K382" s="270"/>
      <c r="M382" s="271" t="s">
        <v>586</v>
      </c>
      <c r="O382" s="260"/>
    </row>
    <row r="383" spans="1:80" ht="12.75">
      <c r="A383" s="261">
        <v>101</v>
      </c>
      <c r="B383" s="262" t="s">
        <v>587</v>
      </c>
      <c r="C383" s="263" t="s">
        <v>588</v>
      </c>
      <c r="D383" s="264" t="s">
        <v>182</v>
      </c>
      <c r="E383" s="265">
        <v>8.6</v>
      </c>
      <c r="F383" s="265">
        <v>0</v>
      </c>
      <c r="G383" s="266">
        <f>E383*F383</f>
        <v>0</v>
      </c>
      <c r="H383" s="267">
        <v>0.0017</v>
      </c>
      <c r="I383" s="268">
        <f>E383*H383</f>
        <v>0.01462</v>
      </c>
      <c r="J383" s="267">
        <v>0</v>
      </c>
      <c r="K383" s="268">
        <f>E383*J383</f>
        <v>0</v>
      </c>
      <c r="O383" s="260">
        <v>2</v>
      </c>
      <c r="AA383" s="233">
        <v>1</v>
      </c>
      <c r="AB383" s="233">
        <v>1</v>
      </c>
      <c r="AC383" s="233">
        <v>1</v>
      </c>
      <c r="AZ383" s="233">
        <v>1</v>
      </c>
      <c r="BA383" s="233">
        <f>IF(AZ383=1,G383,0)</f>
        <v>0</v>
      </c>
      <c r="BB383" s="233">
        <f>IF(AZ383=2,G383,0)</f>
        <v>0</v>
      </c>
      <c r="BC383" s="233">
        <f>IF(AZ383=3,G383,0)</f>
        <v>0</v>
      </c>
      <c r="BD383" s="233">
        <f>IF(AZ383=4,G383,0)</f>
        <v>0</v>
      </c>
      <c r="BE383" s="233">
        <f>IF(AZ383=5,G383,0)</f>
        <v>0</v>
      </c>
      <c r="CA383" s="260">
        <v>1</v>
      </c>
      <c r="CB383" s="260">
        <v>1</v>
      </c>
    </row>
    <row r="384" spans="1:15" ht="12.75">
      <c r="A384" s="269"/>
      <c r="B384" s="272"/>
      <c r="C384" s="327" t="s">
        <v>589</v>
      </c>
      <c r="D384" s="328"/>
      <c r="E384" s="273">
        <v>8.6</v>
      </c>
      <c r="F384" s="274"/>
      <c r="G384" s="275"/>
      <c r="H384" s="276"/>
      <c r="I384" s="270"/>
      <c r="J384" s="277"/>
      <c r="K384" s="270"/>
      <c r="M384" s="271" t="s">
        <v>589</v>
      </c>
      <c r="O384" s="260"/>
    </row>
    <row r="385" spans="1:80" ht="12.75">
      <c r="A385" s="261">
        <v>102</v>
      </c>
      <c r="B385" s="262" t="s">
        <v>590</v>
      </c>
      <c r="C385" s="263" t="s">
        <v>591</v>
      </c>
      <c r="D385" s="264" t="s">
        <v>106</v>
      </c>
      <c r="E385" s="265">
        <v>243.5</v>
      </c>
      <c r="F385" s="265">
        <v>0</v>
      </c>
      <c r="G385" s="266">
        <f>E385*F385</f>
        <v>0</v>
      </c>
      <c r="H385" s="267">
        <v>0.02747</v>
      </c>
      <c r="I385" s="268">
        <f>E385*H385</f>
        <v>6.688945</v>
      </c>
      <c r="J385" s="267">
        <v>0</v>
      </c>
      <c r="K385" s="268">
        <f>E385*J385</f>
        <v>0</v>
      </c>
      <c r="O385" s="260">
        <v>2</v>
      </c>
      <c r="AA385" s="233">
        <v>1</v>
      </c>
      <c r="AB385" s="233">
        <v>1</v>
      </c>
      <c r="AC385" s="233">
        <v>1</v>
      </c>
      <c r="AZ385" s="233">
        <v>1</v>
      </c>
      <c r="BA385" s="233">
        <f>IF(AZ385=1,G385,0)</f>
        <v>0</v>
      </c>
      <c r="BB385" s="233">
        <f>IF(AZ385=2,G385,0)</f>
        <v>0</v>
      </c>
      <c r="BC385" s="233">
        <f>IF(AZ385=3,G385,0)</f>
        <v>0</v>
      </c>
      <c r="BD385" s="233">
        <f>IF(AZ385=4,G385,0)</f>
        <v>0</v>
      </c>
      <c r="BE385" s="233">
        <f>IF(AZ385=5,G385,0)</f>
        <v>0</v>
      </c>
      <c r="CA385" s="260">
        <v>1</v>
      </c>
      <c r="CB385" s="260">
        <v>1</v>
      </c>
    </row>
    <row r="386" spans="1:15" ht="12.75">
      <c r="A386" s="269"/>
      <c r="B386" s="272"/>
      <c r="C386" s="327" t="s">
        <v>592</v>
      </c>
      <c r="D386" s="328"/>
      <c r="E386" s="273">
        <v>176</v>
      </c>
      <c r="F386" s="274"/>
      <c r="G386" s="275"/>
      <c r="H386" s="276"/>
      <c r="I386" s="270"/>
      <c r="J386" s="277"/>
      <c r="K386" s="270"/>
      <c r="M386" s="271" t="s">
        <v>592</v>
      </c>
      <c r="O386" s="260"/>
    </row>
    <row r="387" spans="1:15" ht="12.75">
      <c r="A387" s="269"/>
      <c r="B387" s="272"/>
      <c r="C387" s="327" t="s">
        <v>385</v>
      </c>
      <c r="D387" s="328"/>
      <c r="E387" s="273">
        <v>67.5</v>
      </c>
      <c r="F387" s="274"/>
      <c r="G387" s="275"/>
      <c r="H387" s="276"/>
      <c r="I387" s="270"/>
      <c r="J387" s="277"/>
      <c r="K387" s="270"/>
      <c r="M387" s="271" t="s">
        <v>385</v>
      </c>
      <c r="O387" s="260"/>
    </row>
    <row r="388" spans="1:80" ht="22.5">
      <c r="A388" s="261">
        <v>103</v>
      </c>
      <c r="B388" s="262" t="s">
        <v>593</v>
      </c>
      <c r="C388" s="263" t="s">
        <v>594</v>
      </c>
      <c r="D388" s="264" t="s">
        <v>106</v>
      </c>
      <c r="E388" s="265">
        <v>88.9</v>
      </c>
      <c r="F388" s="265">
        <v>0</v>
      </c>
      <c r="G388" s="266">
        <f>E388*F388</f>
        <v>0</v>
      </c>
      <c r="H388" s="267">
        <v>0.04021</v>
      </c>
      <c r="I388" s="268">
        <f>E388*H388</f>
        <v>3.5746690000000005</v>
      </c>
      <c r="J388" s="267">
        <v>0</v>
      </c>
      <c r="K388" s="268">
        <f>E388*J388</f>
        <v>0</v>
      </c>
      <c r="O388" s="260">
        <v>2</v>
      </c>
      <c r="AA388" s="233">
        <v>1</v>
      </c>
      <c r="AB388" s="233">
        <v>1</v>
      </c>
      <c r="AC388" s="233">
        <v>1</v>
      </c>
      <c r="AZ388" s="233">
        <v>1</v>
      </c>
      <c r="BA388" s="233">
        <f>IF(AZ388=1,G388,0)</f>
        <v>0</v>
      </c>
      <c r="BB388" s="233">
        <f>IF(AZ388=2,G388,0)</f>
        <v>0</v>
      </c>
      <c r="BC388" s="233">
        <f>IF(AZ388=3,G388,0)</f>
        <v>0</v>
      </c>
      <c r="BD388" s="233">
        <f>IF(AZ388=4,G388,0)</f>
        <v>0</v>
      </c>
      <c r="BE388" s="233">
        <f>IF(AZ388=5,G388,0)</f>
        <v>0</v>
      </c>
      <c r="CA388" s="260">
        <v>1</v>
      </c>
      <c r="CB388" s="260">
        <v>1</v>
      </c>
    </row>
    <row r="389" spans="1:15" ht="12.75">
      <c r="A389" s="269"/>
      <c r="B389" s="272"/>
      <c r="C389" s="327" t="s">
        <v>595</v>
      </c>
      <c r="D389" s="328"/>
      <c r="E389" s="273">
        <v>88.9</v>
      </c>
      <c r="F389" s="274"/>
      <c r="G389" s="275"/>
      <c r="H389" s="276"/>
      <c r="I389" s="270"/>
      <c r="J389" s="277"/>
      <c r="K389" s="270"/>
      <c r="M389" s="271" t="s">
        <v>595</v>
      </c>
      <c r="O389" s="260"/>
    </row>
    <row r="390" spans="1:80" ht="12.75">
      <c r="A390" s="261">
        <v>104</v>
      </c>
      <c r="B390" s="262" t="s">
        <v>596</v>
      </c>
      <c r="C390" s="263" t="s">
        <v>597</v>
      </c>
      <c r="D390" s="264" t="s">
        <v>106</v>
      </c>
      <c r="E390" s="265">
        <v>16.968</v>
      </c>
      <c r="F390" s="265">
        <v>0</v>
      </c>
      <c r="G390" s="266">
        <f>E390*F390</f>
        <v>0</v>
      </c>
      <c r="H390" s="267">
        <v>0.1385</v>
      </c>
      <c r="I390" s="268">
        <f>E390*H390</f>
        <v>2.3500680000000003</v>
      </c>
      <c r="J390" s="267"/>
      <c r="K390" s="268">
        <f>E390*J390</f>
        <v>0</v>
      </c>
      <c r="O390" s="260">
        <v>2</v>
      </c>
      <c r="AA390" s="233">
        <v>3</v>
      </c>
      <c r="AB390" s="233">
        <v>1</v>
      </c>
      <c r="AC390" s="233">
        <v>592451220</v>
      </c>
      <c r="AZ390" s="233">
        <v>1</v>
      </c>
      <c r="BA390" s="233">
        <f>IF(AZ390=1,G390,0)</f>
        <v>0</v>
      </c>
      <c r="BB390" s="233">
        <f>IF(AZ390=2,G390,0)</f>
        <v>0</v>
      </c>
      <c r="BC390" s="233">
        <f>IF(AZ390=3,G390,0)</f>
        <v>0</v>
      </c>
      <c r="BD390" s="233">
        <f>IF(AZ390=4,G390,0)</f>
        <v>0</v>
      </c>
      <c r="BE390" s="233">
        <f>IF(AZ390=5,G390,0)</f>
        <v>0</v>
      </c>
      <c r="CA390" s="260">
        <v>3</v>
      </c>
      <c r="CB390" s="260">
        <v>1</v>
      </c>
    </row>
    <row r="391" spans="1:15" ht="12.75">
      <c r="A391" s="269"/>
      <c r="B391" s="272"/>
      <c r="C391" s="327" t="s">
        <v>598</v>
      </c>
      <c r="D391" s="328"/>
      <c r="E391" s="273">
        <v>16.968</v>
      </c>
      <c r="F391" s="274"/>
      <c r="G391" s="275"/>
      <c r="H391" s="276"/>
      <c r="I391" s="270"/>
      <c r="J391" s="277"/>
      <c r="K391" s="270"/>
      <c r="M391" s="271" t="s">
        <v>598</v>
      </c>
      <c r="O391" s="260"/>
    </row>
    <row r="392" spans="1:57" ht="12.75">
      <c r="A392" s="278"/>
      <c r="B392" s="279" t="s">
        <v>94</v>
      </c>
      <c r="C392" s="280" t="s">
        <v>572</v>
      </c>
      <c r="D392" s="281"/>
      <c r="E392" s="282"/>
      <c r="F392" s="283"/>
      <c r="G392" s="284">
        <f>SUM(G372:G391)</f>
        <v>0</v>
      </c>
      <c r="H392" s="285"/>
      <c r="I392" s="286">
        <f>SUM(I372:I391)</f>
        <v>52.34878700000001</v>
      </c>
      <c r="J392" s="285"/>
      <c r="K392" s="286">
        <f>SUM(K372:K391)</f>
        <v>0</v>
      </c>
      <c r="O392" s="260">
        <v>4</v>
      </c>
      <c r="BA392" s="287">
        <f>SUM(BA372:BA391)</f>
        <v>0</v>
      </c>
      <c r="BB392" s="287">
        <f>SUM(BB372:BB391)</f>
        <v>0</v>
      </c>
      <c r="BC392" s="287">
        <f>SUM(BC372:BC391)</f>
        <v>0</v>
      </c>
      <c r="BD392" s="287">
        <f>SUM(BD372:BD391)</f>
        <v>0</v>
      </c>
      <c r="BE392" s="287">
        <f>SUM(BE372:BE391)</f>
        <v>0</v>
      </c>
    </row>
    <row r="393" spans="1:15" ht="12.75">
      <c r="A393" s="250" t="s">
        <v>90</v>
      </c>
      <c r="B393" s="251" t="s">
        <v>599</v>
      </c>
      <c r="C393" s="252" t="s">
        <v>600</v>
      </c>
      <c r="D393" s="253"/>
      <c r="E393" s="254"/>
      <c r="F393" s="254"/>
      <c r="G393" s="255"/>
      <c r="H393" s="256"/>
      <c r="I393" s="257"/>
      <c r="J393" s="258"/>
      <c r="K393" s="259"/>
      <c r="O393" s="260">
        <v>1</v>
      </c>
    </row>
    <row r="394" spans="1:80" ht="22.5">
      <c r="A394" s="261">
        <v>105</v>
      </c>
      <c r="B394" s="262" t="s">
        <v>602</v>
      </c>
      <c r="C394" s="263" t="s">
        <v>603</v>
      </c>
      <c r="D394" s="264" t="s">
        <v>212</v>
      </c>
      <c r="E394" s="265">
        <v>6</v>
      </c>
      <c r="F394" s="265">
        <v>0</v>
      </c>
      <c r="G394" s="266">
        <f>E394*F394</f>
        <v>0</v>
      </c>
      <c r="H394" s="267">
        <v>0.03303</v>
      </c>
      <c r="I394" s="268">
        <f>E394*H394</f>
        <v>0.19817999999999997</v>
      </c>
      <c r="J394" s="267">
        <v>0</v>
      </c>
      <c r="K394" s="268">
        <f>E394*J394</f>
        <v>0</v>
      </c>
      <c r="O394" s="260">
        <v>2</v>
      </c>
      <c r="AA394" s="233">
        <v>1</v>
      </c>
      <c r="AB394" s="233">
        <v>1</v>
      </c>
      <c r="AC394" s="233">
        <v>1</v>
      </c>
      <c r="AZ394" s="233">
        <v>1</v>
      </c>
      <c r="BA394" s="233">
        <f>IF(AZ394=1,G394,0)</f>
        <v>0</v>
      </c>
      <c r="BB394" s="233">
        <f>IF(AZ394=2,G394,0)</f>
        <v>0</v>
      </c>
      <c r="BC394" s="233">
        <f>IF(AZ394=3,G394,0)</f>
        <v>0</v>
      </c>
      <c r="BD394" s="233">
        <f>IF(AZ394=4,G394,0)</f>
        <v>0</v>
      </c>
      <c r="BE394" s="233">
        <f>IF(AZ394=5,G394,0)</f>
        <v>0</v>
      </c>
      <c r="CA394" s="260">
        <v>1</v>
      </c>
      <c r="CB394" s="260">
        <v>1</v>
      </c>
    </row>
    <row r="395" spans="1:15" ht="12.75">
      <c r="A395" s="269"/>
      <c r="B395" s="272"/>
      <c r="C395" s="327" t="s">
        <v>604</v>
      </c>
      <c r="D395" s="328"/>
      <c r="E395" s="273">
        <v>1</v>
      </c>
      <c r="F395" s="274"/>
      <c r="G395" s="275"/>
      <c r="H395" s="276"/>
      <c r="I395" s="270"/>
      <c r="J395" s="277"/>
      <c r="K395" s="270"/>
      <c r="M395" s="271" t="s">
        <v>604</v>
      </c>
      <c r="O395" s="260"/>
    </row>
    <row r="396" spans="1:15" ht="12.75">
      <c r="A396" s="269"/>
      <c r="B396" s="272"/>
      <c r="C396" s="327" t="s">
        <v>605</v>
      </c>
      <c r="D396" s="328"/>
      <c r="E396" s="273">
        <v>1</v>
      </c>
      <c r="F396" s="274"/>
      <c r="G396" s="275"/>
      <c r="H396" s="276"/>
      <c r="I396" s="270"/>
      <c r="J396" s="277"/>
      <c r="K396" s="270"/>
      <c r="M396" s="271" t="s">
        <v>605</v>
      </c>
      <c r="O396" s="260"/>
    </row>
    <row r="397" spans="1:15" ht="12.75">
      <c r="A397" s="269"/>
      <c r="B397" s="272"/>
      <c r="C397" s="327" t="s">
        <v>606</v>
      </c>
      <c r="D397" s="328"/>
      <c r="E397" s="273">
        <v>1</v>
      </c>
      <c r="F397" s="274"/>
      <c r="G397" s="275"/>
      <c r="H397" s="276"/>
      <c r="I397" s="270"/>
      <c r="J397" s="277"/>
      <c r="K397" s="270"/>
      <c r="M397" s="271" t="s">
        <v>606</v>
      </c>
      <c r="O397" s="260"/>
    </row>
    <row r="398" spans="1:15" ht="12.75">
      <c r="A398" s="269"/>
      <c r="B398" s="272"/>
      <c r="C398" s="327" t="s">
        <v>607</v>
      </c>
      <c r="D398" s="328"/>
      <c r="E398" s="273">
        <v>1</v>
      </c>
      <c r="F398" s="274"/>
      <c r="G398" s="275"/>
      <c r="H398" s="276"/>
      <c r="I398" s="270"/>
      <c r="J398" s="277"/>
      <c r="K398" s="270"/>
      <c r="M398" s="271" t="s">
        <v>607</v>
      </c>
      <c r="O398" s="260"/>
    </row>
    <row r="399" spans="1:15" ht="12.75">
      <c r="A399" s="269"/>
      <c r="B399" s="272"/>
      <c r="C399" s="327" t="s">
        <v>608</v>
      </c>
      <c r="D399" s="328"/>
      <c r="E399" s="273">
        <v>1</v>
      </c>
      <c r="F399" s="274"/>
      <c r="G399" s="275"/>
      <c r="H399" s="276"/>
      <c r="I399" s="270"/>
      <c r="J399" s="277"/>
      <c r="K399" s="270"/>
      <c r="M399" s="271" t="s">
        <v>608</v>
      </c>
      <c r="O399" s="260"/>
    </row>
    <row r="400" spans="1:15" ht="12.75">
      <c r="A400" s="269"/>
      <c r="B400" s="272"/>
      <c r="C400" s="327" t="s">
        <v>609</v>
      </c>
      <c r="D400" s="328"/>
      <c r="E400" s="273">
        <v>1</v>
      </c>
      <c r="F400" s="274"/>
      <c r="G400" s="275"/>
      <c r="H400" s="276"/>
      <c r="I400" s="270"/>
      <c r="J400" s="277"/>
      <c r="K400" s="270"/>
      <c r="M400" s="271" t="s">
        <v>609</v>
      </c>
      <c r="O400" s="260"/>
    </row>
    <row r="401" spans="1:80" ht="22.5">
      <c r="A401" s="261">
        <v>106</v>
      </c>
      <c r="B401" s="262" t="s">
        <v>610</v>
      </c>
      <c r="C401" s="263" t="s">
        <v>611</v>
      </c>
      <c r="D401" s="264" t="s">
        <v>212</v>
      </c>
      <c r="E401" s="265">
        <v>18</v>
      </c>
      <c r="F401" s="265">
        <v>0</v>
      </c>
      <c r="G401" s="266">
        <f>E401*F401</f>
        <v>0</v>
      </c>
      <c r="H401" s="267">
        <v>0.02897</v>
      </c>
      <c r="I401" s="268">
        <f>E401*H401</f>
        <v>0.52146</v>
      </c>
      <c r="J401" s="267">
        <v>0</v>
      </c>
      <c r="K401" s="268">
        <f>E401*J401</f>
        <v>0</v>
      </c>
      <c r="O401" s="260">
        <v>2</v>
      </c>
      <c r="AA401" s="233">
        <v>1</v>
      </c>
      <c r="AB401" s="233">
        <v>1</v>
      </c>
      <c r="AC401" s="233">
        <v>1</v>
      </c>
      <c r="AZ401" s="233">
        <v>1</v>
      </c>
      <c r="BA401" s="233">
        <f>IF(AZ401=1,G401,0)</f>
        <v>0</v>
      </c>
      <c r="BB401" s="233">
        <f>IF(AZ401=2,G401,0)</f>
        <v>0</v>
      </c>
      <c r="BC401" s="233">
        <f>IF(AZ401=3,G401,0)</f>
        <v>0</v>
      </c>
      <c r="BD401" s="233">
        <f>IF(AZ401=4,G401,0)</f>
        <v>0</v>
      </c>
      <c r="BE401" s="233">
        <f>IF(AZ401=5,G401,0)</f>
        <v>0</v>
      </c>
      <c r="CA401" s="260">
        <v>1</v>
      </c>
      <c r="CB401" s="260">
        <v>1</v>
      </c>
    </row>
    <row r="402" spans="1:15" ht="12.75">
      <c r="A402" s="269"/>
      <c r="B402" s="272"/>
      <c r="C402" s="327" t="s">
        <v>612</v>
      </c>
      <c r="D402" s="328"/>
      <c r="E402" s="273">
        <v>1</v>
      </c>
      <c r="F402" s="274"/>
      <c r="G402" s="275"/>
      <c r="H402" s="276"/>
      <c r="I402" s="270"/>
      <c r="J402" s="277"/>
      <c r="K402" s="270"/>
      <c r="M402" s="271" t="s">
        <v>612</v>
      </c>
      <c r="O402" s="260"/>
    </row>
    <row r="403" spans="1:15" ht="12.75">
      <c r="A403" s="269"/>
      <c r="B403" s="272"/>
      <c r="C403" s="327" t="s">
        <v>613</v>
      </c>
      <c r="D403" s="328"/>
      <c r="E403" s="273">
        <v>1</v>
      </c>
      <c r="F403" s="274"/>
      <c r="G403" s="275"/>
      <c r="H403" s="276"/>
      <c r="I403" s="270"/>
      <c r="J403" s="277"/>
      <c r="K403" s="270"/>
      <c r="M403" s="271" t="s">
        <v>613</v>
      </c>
      <c r="O403" s="260"/>
    </row>
    <row r="404" spans="1:15" ht="12.75">
      <c r="A404" s="269"/>
      <c r="B404" s="272"/>
      <c r="C404" s="327" t="s">
        <v>614</v>
      </c>
      <c r="D404" s="328"/>
      <c r="E404" s="273">
        <v>1</v>
      </c>
      <c r="F404" s="274"/>
      <c r="G404" s="275"/>
      <c r="H404" s="276"/>
      <c r="I404" s="270"/>
      <c r="J404" s="277"/>
      <c r="K404" s="270"/>
      <c r="M404" s="271" t="s">
        <v>614</v>
      </c>
      <c r="O404" s="260"/>
    </row>
    <row r="405" spans="1:15" ht="12.75">
      <c r="A405" s="269"/>
      <c r="B405" s="272"/>
      <c r="C405" s="327" t="s">
        <v>615</v>
      </c>
      <c r="D405" s="328"/>
      <c r="E405" s="273">
        <v>1</v>
      </c>
      <c r="F405" s="274"/>
      <c r="G405" s="275"/>
      <c r="H405" s="276"/>
      <c r="I405" s="270"/>
      <c r="J405" s="277"/>
      <c r="K405" s="270"/>
      <c r="M405" s="271" t="s">
        <v>615</v>
      </c>
      <c r="O405" s="260"/>
    </row>
    <row r="406" spans="1:15" ht="12.75">
      <c r="A406" s="269"/>
      <c r="B406" s="272"/>
      <c r="C406" s="327" t="s">
        <v>616</v>
      </c>
      <c r="D406" s="328"/>
      <c r="E406" s="273">
        <v>1</v>
      </c>
      <c r="F406" s="274"/>
      <c r="G406" s="275"/>
      <c r="H406" s="276"/>
      <c r="I406" s="270"/>
      <c r="J406" s="277"/>
      <c r="K406" s="270"/>
      <c r="M406" s="271" t="s">
        <v>616</v>
      </c>
      <c r="O406" s="260"/>
    </row>
    <row r="407" spans="1:15" ht="12.75">
      <c r="A407" s="269"/>
      <c r="B407" s="272"/>
      <c r="C407" s="327" t="s">
        <v>617</v>
      </c>
      <c r="D407" s="328"/>
      <c r="E407" s="273">
        <v>1</v>
      </c>
      <c r="F407" s="274"/>
      <c r="G407" s="275"/>
      <c r="H407" s="276"/>
      <c r="I407" s="270"/>
      <c r="J407" s="277"/>
      <c r="K407" s="270"/>
      <c r="M407" s="271" t="s">
        <v>617</v>
      </c>
      <c r="O407" s="260"/>
    </row>
    <row r="408" spans="1:15" ht="12.75">
      <c r="A408" s="269"/>
      <c r="B408" s="272"/>
      <c r="C408" s="327" t="s">
        <v>618</v>
      </c>
      <c r="D408" s="328"/>
      <c r="E408" s="273">
        <v>1</v>
      </c>
      <c r="F408" s="274"/>
      <c r="G408" s="275"/>
      <c r="H408" s="276"/>
      <c r="I408" s="270"/>
      <c r="J408" s="277"/>
      <c r="K408" s="270"/>
      <c r="M408" s="271" t="s">
        <v>618</v>
      </c>
      <c r="O408" s="260"/>
    </row>
    <row r="409" spans="1:15" ht="12.75">
      <c r="A409" s="269"/>
      <c r="B409" s="272"/>
      <c r="C409" s="327" t="s">
        <v>619</v>
      </c>
      <c r="D409" s="328"/>
      <c r="E409" s="273">
        <v>1</v>
      </c>
      <c r="F409" s="274"/>
      <c r="G409" s="275"/>
      <c r="H409" s="276"/>
      <c r="I409" s="270"/>
      <c r="J409" s="277"/>
      <c r="K409" s="270"/>
      <c r="M409" s="271" t="s">
        <v>619</v>
      </c>
      <c r="O409" s="260"/>
    </row>
    <row r="410" spans="1:15" ht="12.75">
      <c r="A410" s="269"/>
      <c r="B410" s="272"/>
      <c r="C410" s="327" t="s">
        <v>620</v>
      </c>
      <c r="D410" s="328"/>
      <c r="E410" s="273">
        <v>1</v>
      </c>
      <c r="F410" s="274"/>
      <c r="G410" s="275"/>
      <c r="H410" s="276"/>
      <c r="I410" s="270"/>
      <c r="J410" s="277"/>
      <c r="K410" s="270"/>
      <c r="M410" s="271" t="s">
        <v>620</v>
      </c>
      <c r="O410" s="260"/>
    </row>
    <row r="411" spans="1:15" ht="12.75">
      <c r="A411" s="269"/>
      <c r="B411" s="272"/>
      <c r="C411" s="327" t="s">
        <v>621</v>
      </c>
      <c r="D411" s="328"/>
      <c r="E411" s="273">
        <v>1</v>
      </c>
      <c r="F411" s="274"/>
      <c r="G411" s="275"/>
      <c r="H411" s="276"/>
      <c r="I411" s="270"/>
      <c r="J411" s="277"/>
      <c r="K411" s="270"/>
      <c r="M411" s="271" t="s">
        <v>621</v>
      </c>
      <c r="O411" s="260"/>
    </row>
    <row r="412" spans="1:15" ht="12.75">
      <c r="A412" s="269"/>
      <c r="B412" s="272"/>
      <c r="C412" s="327" t="s">
        <v>622</v>
      </c>
      <c r="D412" s="328"/>
      <c r="E412" s="273">
        <v>1</v>
      </c>
      <c r="F412" s="274"/>
      <c r="G412" s="275"/>
      <c r="H412" s="276"/>
      <c r="I412" s="270"/>
      <c r="J412" s="277"/>
      <c r="K412" s="270"/>
      <c r="M412" s="271" t="s">
        <v>622</v>
      </c>
      <c r="O412" s="260"/>
    </row>
    <row r="413" spans="1:15" ht="12.75">
      <c r="A413" s="269"/>
      <c r="B413" s="272"/>
      <c r="C413" s="327" t="s">
        <v>623</v>
      </c>
      <c r="D413" s="328"/>
      <c r="E413" s="273">
        <v>1</v>
      </c>
      <c r="F413" s="274"/>
      <c r="G413" s="275"/>
      <c r="H413" s="276"/>
      <c r="I413" s="270"/>
      <c r="J413" s="277"/>
      <c r="K413" s="270"/>
      <c r="M413" s="271" t="s">
        <v>623</v>
      </c>
      <c r="O413" s="260"/>
    </row>
    <row r="414" spans="1:15" ht="12.75">
      <c r="A414" s="269"/>
      <c r="B414" s="272"/>
      <c r="C414" s="327" t="s">
        <v>624</v>
      </c>
      <c r="D414" s="328"/>
      <c r="E414" s="273">
        <v>1</v>
      </c>
      <c r="F414" s="274"/>
      <c r="G414" s="275"/>
      <c r="H414" s="276"/>
      <c r="I414" s="270"/>
      <c r="J414" s="277"/>
      <c r="K414" s="270"/>
      <c r="M414" s="271" t="s">
        <v>624</v>
      </c>
      <c r="O414" s="260"/>
    </row>
    <row r="415" spans="1:15" ht="12.75">
      <c r="A415" s="269"/>
      <c r="B415" s="272"/>
      <c r="C415" s="327" t="s">
        <v>625</v>
      </c>
      <c r="D415" s="328"/>
      <c r="E415" s="273">
        <v>1</v>
      </c>
      <c r="F415" s="274"/>
      <c r="G415" s="275"/>
      <c r="H415" s="276"/>
      <c r="I415" s="270"/>
      <c r="J415" s="277"/>
      <c r="K415" s="270"/>
      <c r="M415" s="271" t="s">
        <v>625</v>
      </c>
      <c r="O415" s="260"/>
    </row>
    <row r="416" spans="1:15" ht="12.75">
      <c r="A416" s="269"/>
      <c r="B416" s="272"/>
      <c r="C416" s="327" t="s">
        <v>626</v>
      </c>
      <c r="D416" s="328"/>
      <c r="E416" s="273">
        <v>1</v>
      </c>
      <c r="F416" s="274"/>
      <c r="G416" s="275"/>
      <c r="H416" s="276"/>
      <c r="I416" s="270"/>
      <c r="J416" s="277"/>
      <c r="K416" s="270"/>
      <c r="M416" s="271" t="s">
        <v>626</v>
      </c>
      <c r="O416" s="260"/>
    </row>
    <row r="417" spans="1:15" ht="12.75">
      <c r="A417" s="269"/>
      <c r="B417" s="272"/>
      <c r="C417" s="327" t="s">
        <v>627</v>
      </c>
      <c r="D417" s="328"/>
      <c r="E417" s="273">
        <v>1</v>
      </c>
      <c r="F417" s="274"/>
      <c r="G417" s="275"/>
      <c r="H417" s="276"/>
      <c r="I417" s="270"/>
      <c r="J417" s="277"/>
      <c r="K417" s="270"/>
      <c r="M417" s="271" t="s">
        <v>627</v>
      </c>
      <c r="O417" s="260"/>
    </row>
    <row r="418" spans="1:15" ht="12.75">
      <c r="A418" s="269"/>
      <c r="B418" s="272"/>
      <c r="C418" s="327" t="s">
        <v>628</v>
      </c>
      <c r="D418" s="328"/>
      <c r="E418" s="273">
        <v>1</v>
      </c>
      <c r="F418" s="274"/>
      <c r="G418" s="275"/>
      <c r="H418" s="276"/>
      <c r="I418" s="270"/>
      <c r="J418" s="277"/>
      <c r="K418" s="270"/>
      <c r="M418" s="271" t="s">
        <v>628</v>
      </c>
      <c r="O418" s="260"/>
    </row>
    <row r="419" spans="1:15" ht="12.75">
      <c r="A419" s="269"/>
      <c r="B419" s="272"/>
      <c r="C419" s="327" t="s">
        <v>629</v>
      </c>
      <c r="D419" s="328"/>
      <c r="E419" s="273">
        <v>1</v>
      </c>
      <c r="F419" s="274"/>
      <c r="G419" s="275"/>
      <c r="H419" s="276"/>
      <c r="I419" s="270"/>
      <c r="J419" s="277"/>
      <c r="K419" s="270"/>
      <c r="M419" s="271" t="s">
        <v>629</v>
      </c>
      <c r="O419" s="260"/>
    </row>
    <row r="420" spans="1:80" ht="22.5">
      <c r="A420" s="261">
        <v>107</v>
      </c>
      <c r="B420" s="262" t="s">
        <v>630</v>
      </c>
      <c r="C420" s="263" t="s">
        <v>631</v>
      </c>
      <c r="D420" s="264" t="s">
        <v>212</v>
      </c>
      <c r="E420" s="265">
        <v>19</v>
      </c>
      <c r="F420" s="265">
        <v>0</v>
      </c>
      <c r="G420" s="266">
        <f>E420*F420</f>
        <v>0</v>
      </c>
      <c r="H420" s="267">
        <v>0.02897</v>
      </c>
      <c r="I420" s="268">
        <f>E420*H420</f>
        <v>0.55043</v>
      </c>
      <c r="J420" s="267">
        <v>0</v>
      </c>
      <c r="K420" s="268">
        <f>E420*J420</f>
        <v>0</v>
      </c>
      <c r="O420" s="260">
        <v>2</v>
      </c>
      <c r="AA420" s="233">
        <v>1</v>
      </c>
      <c r="AB420" s="233">
        <v>1</v>
      </c>
      <c r="AC420" s="233">
        <v>1</v>
      </c>
      <c r="AZ420" s="233">
        <v>1</v>
      </c>
      <c r="BA420" s="233">
        <f>IF(AZ420=1,G420,0)</f>
        <v>0</v>
      </c>
      <c r="BB420" s="233">
        <f>IF(AZ420=2,G420,0)</f>
        <v>0</v>
      </c>
      <c r="BC420" s="233">
        <f>IF(AZ420=3,G420,0)</f>
        <v>0</v>
      </c>
      <c r="BD420" s="233">
        <f>IF(AZ420=4,G420,0)</f>
        <v>0</v>
      </c>
      <c r="BE420" s="233">
        <f>IF(AZ420=5,G420,0)</f>
        <v>0</v>
      </c>
      <c r="CA420" s="260">
        <v>1</v>
      </c>
      <c r="CB420" s="260">
        <v>1</v>
      </c>
    </row>
    <row r="421" spans="1:15" ht="12.75">
      <c r="A421" s="269"/>
      <c r="B421" s="272"/>
      <c r="C421" s="327" t="s">
        <v>632</v>
      </c>
      <c r="D421" s="328"/>
      <c r="E421" s="273">
        <v>1</v>
      </c>
      <c r="F421" s="274"/>
      <c r="G421" s="275"/>
      <c r="H421" s="276"/>
      <c r="I421" s="270"/>
      <c r="J421" s="277"/>
      <c r="K421" s="270"/>
      <c r="M421" s="271" t="s">
        <v>632</v>
      </c>
      <c r="O421" s="260"/>
    </row>
    <row r="422" spans="1:15" ht="12.75">
      <c r="A422" s="269"/>
      <c r="B422" s="272"/>
      <c r="C422" s="327" t="s">
        <v>633</v>
      </c>
      <c r="D422" s="328"/>
      <c r="E422" s="273">
        <v>1</v>
      </c>
      <c r="F422" s="274"/>
      <c r="G422" s="275"/>
      <c r="H422" s="276"/>
      <c r="I422" s="270"/>
      <c r="J422" s="277"/>
      <c r="K422" s="270"/>
      <c r="M422" s="271" t="s">
        <v>633</v>
      </c>
      <c r="O422" s="260"/>
    </row>
    <row r="423" spans="1:15" ht="12.75">
      <c r="A423" s="269"/>
      <c r="B423" s="272"/>
      <c r="C423" s="327" t="s">
        <v>634</v>
      </c>
      <c r="D423" s="328"/>
      <c r="E423" s="273">
        <v>1</v>
      </c>
      <c r="F423" s="274"/>
      <c r="G423" s="275"/>
      <c r="H423" s="276"/>
      <c r="I423" s="270"/>
      <c r="J423" s="277"/>
      <c r="K423" s="270"/>
      <c r="M423" s="271" t="s">
        <v>634</v>
      </c>
      <c r="O423" s="260"/>
    </row>
    <row r="424" spans="1:15" ht="12.75">
      <c r="A424" s="269"/>
      <c r="B424" s="272"/>
      <c r="C424" s="327" t="s">
        <v>635</v>
      </c>
      <c r="D424" s="328"/>
      <c r="E424" s="273">
        <v>1</v>
      </c>
      <c r="F424" s="274"/>
      <c r="G424" s="275"/>
      <c r="H424" s="276"/>
      <c r="I424" s="270"/>
      <c r="J424" s="277"/>
      <c r="K424" s="270"/>
      <c r="M424" s="271" t="s">
        <v>635</v>
      </c>
      <c r="O424" s="260"/>
    </row>
    <row r="425" spans="1:15" ht="12.75">
      <c r="A425" s="269"/>
      <c r="B425" s="272"/>
      <c r="C425" s="327" t="s">
        <v>636</v>
      </c>
      <c r="D425" s="328"/>
      <c r="E425" s="273">
        <v>1</v>
      </c>
      <c r="F425" s="274"/>
      <c r="G425" s="275"/>
      <c r="H425" s="276"/>
      <c r="I425" s="270"/>
      <c r="J425" s="277"/>
      <c r="K425" s="270"/>
      <c r="M425" s="271" t="s">
        <v>636</v>
      </c>
      <c r="O425" s="260"/>
    </row>
    <row r="426" spans="1:15" ht="12.75">
      <c r="A426" s="269"/>
      <c r="B426" s="272"/>
      <c r="C426" s="327" t="s">
        <v>637</v>
      </c>
      <c r="D426" s="328"/>
      <c r="E426" s="273">
        <v>1</v>
      </c>
      <c r="F426" s="274"/>
      <c r="G426" s="275"/>
      <c r="H426" s="276"/>
      <c r="I426" s="270"/>
      <c r="J426" s="277"/>
      <c r="K426" s="270"/>
      <c r="M426" s="271" t="s">
        <v>637</v>
      </c>
      <c r="O426" s="260"/>
    </row>
    <row r="427" spans="1:15" ht="12.75">
      <c r="A427" s="269"/>
      <c r="B427" s="272"/>
      <c r="C427" s="327" t="s">
        <v>638</v>
      </c>
      <c r="D427" s="328"/>
      <c r="E427" s="273">
        <v>1</v>
      </c>
      <c r="F427" s="274"/>
      <c r="G427" s="275"/>
      <c r="H427" s="276"/>
      <c r="I427" s="270"/>
      <c r="J427" s="277"/>
      <c r="K427" s="270"/>
      <c r="M427" s="271" t="s">
        <v>638</v>
      </c>
      <c r="O427" s="260"/>
    </row>
    <row r="428" spans="1:15" ht="12.75">
      <c r="A428" s="269"/>
      <c r="B428" s="272"/>
      <c r="C428" s="327" t="s">
        <v>639</v>
      </c>
      <c r="D428" s="328"/>
      <c r="E428" s="273">
        <v>1</v>
      </c>
      <c r="F428" s="274"/>
      <c r="G428" s="275"/>
      <c r="H428" s="276"/>
      <c r="I428" s="270"/>
      <c r="J428" s="277"/>
      <c r="K428" s="270"/>
      <c r="M428" s="271" t="s">
        <v>639</v>
      </c>
      <c r="O428" s="260"/>
    </row>
    <row r="429" spans="1:15" ht="12.75">
      <c r="A429" s="269"/>
      <c r="B429" s="272"/>
      <c r="C429" s="327" t="s">
        <v>640</v>
      </c>
      <c r="D429" s="328"/>
      <c r="E429" s="273">
        <v>1</v>
      </c>
      <c r="F429" s="274"/>
      <c r="G429" s="275"/>
      <c r="H429" s="276"/>
      <c r="I429" s="270"/>
      <c r="J429" s="277"/>
      <c r="K429" s="270"/>
      <c r="M429" s="271" t="s">
        <v>640</v>
      </c>
      <c r="O429" s="260"/>
    </row>
    <row r="430" spans="1:15" ht="12.75">
      <c r="A430" s="269"/>
      <c r="B430" s="272"/>
      <c r="C430" s="327" t="s">
        <v>641</v>
      </c>
      <c r="D430" s="328"/>
      <c r="E430" s="273">
        <v>1</v>
      </c>
      <c r="F430" s="274"/>
      <c r="G430" s="275"/>
      <c r="H430" s="276"/>
      <c r="I430" s="270"/>
      <c r="J430" s="277"/>
      <c r="K430" s="270"/>
      <c r="M430" s="271" t="s">
        <v>641</v>
      </c>
      <c r="O430" s="260"/>
    </row>
    <row r="431" spans="1:15" ht="12.75">
      <c r="A431" s="269"/>
      <c r="B431" s="272"/>
      <c r="C431" s="327" t="s">
        <v>642</v>
      </c>
      <c r="D431" s="328"/>
      <c r="E431" s="273">
        <v>1</v>
      </c>
      <c r="F431" s="274"/>
      <c r="G431" s="275"/>
      <c r="H431" s="276"/>
      <c r="I431" s="270"/>
      <c r="J431" s="277"/>
      <c r="K431" s="270"/>
      <c r="M431" s="271" t="s">
        <v>642</v>
      </c>
      <c r="O431" s="260"/>
    </row>
    <row r="432" spans="1:15" ht="12.75">
      <c r="A432" s="269"/>
      <c r="B432" s="272"/>
      <c r="C432" s="327" t="s">
        <v>643</v>
      </c>
      <c r="D432" s="328"/>
      <c r="E432" s="273">
        <v>1</v>
      </c>
      <c r="F432" s="274"/>
      <c r="G432" s="275"/>
      <c r="H432" s="276"/>
      <c r="I432" s="270"/>
      <c r="J432" s="277"/>
      <c r="K432" s="270"/>
      <c r="M432" s="271" t="s">
        <v>643</v>
      </c>
      <c r="O432" s="260"/>
    </row>
    <row r="433" spans="1:15" ht="12.75">
      <c r="A433" s="269"/>
      <c r="B433" s="272"/>
      <c r="C433" s="327" t="s">
        <v>644</v>
      </c>
      <c r="D433" s="328"/>
      <c r="E433" s="273">
        <v>1</v>
      </c>
      <c r="F433" s="274"/>
      <c r="G433" s="275"/>
      <c r="H433" s="276"/>
      <c r="I433" s="270"/>
      <c r="J433" s="277"/>
      <c r="K433" s="270"/>
      <c r="M433" s="271" t="s">
        <v>644</v>
      </c>
      <c r="O433" s="260"/>
    </row>
    <row r="434" spans="1:15" ht="12.75">
      <c r="A434" s="269"/>
      <c r="B434" s="272"/>
      <c r="C434" s="327" t="s">
        <v>645</v>
      </c>
      <c r="D434" s="328"/>
      <c r="E434" s="273">
        <v>1</v>
      </c>
      <c r="F434" s="274"/>
      <c r="G434" s="275"/>
      <c r="H434" s="276"/>
      <c r="I434" s="270"/>
      <c r="J434" s="277"/>
      <c r="K434" s="270"/>
      <c r="M434" s="271" t="s">
        <v>645</v>
      </c>
      <c r="O434" s="260"/>
    </row>
    <row r="435" spans="1:15" ht="12.75">
      <c r="A435" s="269"/>
      <c r="B435" s="272"/>
      <c r="C435" s="327" t="s">
        <v>646</v>
      </c>
      <c r="D435" s="328"/>
      <c r="E435" s="273">
        <v>1</v>
      </c>
      <c r="F435" s="274"/>
      <c r="G435" s="275"/>
      <c r="H435" s="276"/>
      <c r="I435" s="270"/>
      <c r="J435" s="277"/>
      <c r="K435" s="270"/>
      <c r="M435" s="271" t="s">
        <v>646</v>
      </c>
      <c r="O435" s="260"/>
    </row>
    <row r="436" spans="1:15" ht="12.75">
      <c r="A436" s="269"/>
      <c r="B436" s="272"/>
      <c r="C436" s="327" t="s">
        <v>647</v>
      </c>
      <c r="D436" s="328"/>
      <c r="E436" s="273">
        <v>1</v>
      </c>
      <c r="F436" s="274"/>
      <c r="G436" s="275"/>
      <c r="H436" s="276"/>
      <c r="I436" s="270"/>
      <c r="J436" s="277"/>
      <c r="K436" s="270"/>
      <c r="M436" s="271" t="s">
        <v>647</v>
      </c>
      <c r="O436" s="260"/>
    </row>
    <row r="437" spans="1:15" ht="12.75">
      <c r="A437" s="269"/>
      <c r="B437" s="272"/>
      <c r="C437" s="327" t="s">
        <v>648</v>
      </c>
      <c r="D437" s="328"/>
      <c r="E437" s="273">
        <v>1</v>
      </c>
      <c r="F437" s="274"/>
      <c r="G437" s="275"/>
      <c r="H437" s="276"/>
      <c r="I437" s="270"/>
      <c r="J437" s="277"/>
      <c r="K437" s="270"/>
      <c r="M437" s="271" t="s">
        <v>648</v>
      </c>
      <c r="O437" s="260"/>
    </row>
    <row r="438" spans="1:15" ht="12.75">
      <c r="A438" s="269"/>
      <c r="B438" s="272"/>
      <c r="C438" s="327" t="s">
        <v>649</v>
      </c>
      <c r="D438" s="328"/>
      <c r="E438" s="273">
        <v>1</v>
      </c>
      <c r="F438" s="274"/>
      <c r="G438" s="275"/>
      <c r="H438" s="276"/>
      <c r="I438" s="270"/>
      <c r="J438" s="277"/>
      <c r="K438" s="270"/>
      <c r="M438" s="271" t="s">
        <v>649</v>
      </c>
      <c r="O438" s="260"/>
    </row>
    <row r="439" spans="1:15" ht="12.75">
      <c r="A439" s="269"/>
      <c r="B439" s="272"/>
      <c r="C439" s="327" t="s">
        <v>650</v>
      </c>
      <c r="D439" s="328"/>
      <c r="E439" s="273">
        <v>1</v>
      </c>
      <c r="F439" s="274"/>
      <c r="G439" s="275"/>
      <c r="H439" s="276"/>
      <c r="I439" s="270"/>
      <c r="J439" s="277"/>
      <c r="K439" s="270"/>
      <c r="M439" s="271" t="s">
        <v>650</v>
      </c>
      <c r="O439" s="260"/>
    </row>
    <row r="440" spans="1:80" ht="22.5">
      <c r="A440" s="261">
        <v>108</v>
      </c>
      <c r="B440" s="262" t="s">
        <v>651</v>
      </c>
      <c r="C440" s="263" t="s">
        <v>652</v>
      </c>
      <c r="D440" s="264" t="s">
        <v>212</v>
      </c>
      <c r="E440" s="265">
        <v>11</v>
      </c>
      <c r="F440" s="265">
        <v>0</v>
      </c>
      <c r="G440" s="266">
        <f>E440*F440</f>
        <v>0</v>
      </c>
      <c r="H440" s="267">
        <v>0.49075</v>
      </c>
      <c r="I440" s="268">
        <f>E440*H440</f>
        <v>5.39825</v>
      </c>
      <c r="J440" s="267">
        <v>0</v>
      </c>
      <c r="K440" s="268">
        <f>E440*J440</f>
        <v>0</v>
      </c>
      <c r="O440" s="260">
        <v>2</v>
      </c>
      <c r="AA440" s="233">
        <v>1</v>
      </c>
      <c r="AB440" s="233">
        <v>1</v>
      </c>
      <c r="AC440" s="233">
        <v>1</v>
      </c>
      <c r="AZ440" s="233">
        <v>1</v>
      </c>
      <c r="BA440" s="233">
        <f>IF(AZ440=1,G440,0)</f>
        <v>0</v>
      </c>
      <c r="BB440" s="233">
        <f>IF(AZ440=2,G440,0)</f>
        <v>0</v>
      </c>
      <c r="BC440" s="233">
        <f>IF(AZ440=3,G440,0)</f>
        <v>0</v>
      </c>
      <c r="BD440" s="233">
        <f>IF(AZ440=4,G440,0)</f>
        <v>0</v>
      </c>
      <c r="BE440" s="233">
        <f>IF(AZ440=5,G440,0)</f>
        <v>0</v>
      </c>
      <c r="CA440" s="260">
        <v>1</v>
      </c>
      <c r="CB440" s="260">
        <v>1</v>
      </c>
    </row>
    <row r="441" spans="1:15" ht="12.75">
      <c r="A441" s="269"/>
      <c r="B441" s="272"/>
      <c r="C441" s="327" t="s">
        <v>653</v>
      </c>
      <c r="D441" s="328"/>
      <c r="E441" s="273">
        <v>1</v>
      </c>
      <c r="F441" s="274"/>
      <c r="G441" s="275"/>
      <c r="H441" s="276"/>
      <c r="I441" s="270"/>
      <c r="J441" s="277"/>
      <c r="K441" s="270"/>
      <c r="M441" s="271" t="s">
        <v>653</v>
      </c>
      <c r="O441" s="260"/>
    </row>
    <row r="442" spans="1:15" ht="12.75">
      <c r="A442" s="269"/>
      <c r="B442" s="272"/>
      <c r="C442" s="327" t="s">
        <v>654</v>
      </c>
      <c r="D442" s="328"/>
      <c r="E442" s="273">
        <v>1</v>
      </c>
      <c r="F442" s="274"/>
      <c r="G442" s="275"/>
      <c r="H442" s="276"/>
      <c r="I442" s="270"/>
      <c r="J442" s="277"/>
      <c r="K442" s="270"/>
      <c r="M442" s="271" t="s">
        <v>654</v>
      </c>
      <c r="O442" s="260"/>
    </row>
    <row r="443" spans="1:15" ht="12.75">
      <c r="A443" s="269"/>
      <c r="B443" s="272"/>
      <c r="C443" s="327" t="s">
        <v>655</v>
      </c>
      <c r="D443" s="328"/>
      <c r="E443" s="273">
        <v>1</v>
      </c>
      <c r="F443" s="274"/>
      <c r="G443" s="275"/>
      <c r="H443" s="276"/>
      <c r="I443" s="270"/>
      <c r="J443" s="277"/>
      <c r="K443" s="270"/>
      <c r="M443" s="271" t="s">
        <v>655</v>
      </c>
      <c r="O443" s="260"/>
    </row>
    <row r="444" spans="1:15" ht="12.75">
      <c r="A444" s="269"/>
      <c r="B444" s="272"/>
      <c r="C444" s="327" t="s">
        <v>656</v>
      </c>
      <c r="D444" s="328"/>
      <c r="E444" s="273">
        <v>1</v>
      </c>
      <c r="F444" s="274"/>
      <c r="G444" s="275"/>
      <c r="H444" s="276"/>
      <c r="I444" s="270"/>
      <c r="J444" s="277"/>
      <c r="K444" s="270"/>
      <c r="M444" s="271" t="s">
        <v>656</v>
      </c>
      <c r="O444" s="260"/>
    </row>
    <row r="445" spans="1:15" ht="12.75">
      <c r="A445" s="269"/>
      <c r="B445" s="272"/>
      <c r="C445" s="327" t="s">
        <v>657</v>
      </c>
      <c r="D445" s="328"/>
      <c r="E445" s="273">
        <v>1</v>
      </c>
      <c r="F445" s="274"/>
      <c r="G445" s="275"/>
      <c r="H445" s="276"/>
      <c r="I445" s="270"/>
      <c r="J445" s="277"/>
      <c r="K445" s="270"/>
      <c r="M445" s="271" t="s">
        <v>657</v>
      </c>
      <c r="O445" s="260"/>
    </row>
    <row r="446" spans="1:15" ht="12.75">
      <c r="A446" s="269"/>
      <c r="B446" s="272"/>
      <c r="C446" s="327" t="s">
        <v>658</v>
      </c>
      <c r="D446" s="328"/>
      <c r="E446" s="273">
        <v>1</v>
      </c>
      <c r="F446" s="274"/>
      <c r="G446" s="275"/>
      <c r="H446" s="276"/>
      <c r="I446" s="270"/>
      <c r="J446" s="277"/>
      <c r="K446" s="270"/>
      <c r="M446" s="271" t="s">
        <v>658</v>
      </c>
      <c r="O446" s="260"/>
    </row>
    <row r="447" spans="1:15" ht="12.75">
      <c r="A447" s="269"/>
      <c r="B447" s="272"/>
      <c r="C447" s="327" t="s">
        <v>659</v>
      </c>
      <c r="D447" s="328"/>
      <c r="E447" s="273">
        <v>1</v>
      </c>
      <c r="F447" s="274"/>
      <c r="G447" s="275"/>
      <c r="H447" s="276"/>
      <c r="I447" s="270"/>
      <c r="J447" s="277"/>
      <c r="K447" s="270"/>
      <c r="M447" s="271" t="s">
        <v>659</v>
      </c>
      <c r="O447" s="260"/>
    </row>
    <row r="448" spans="1:15" ht="12.75">
      <c r="A448" s="269"/>
      <c r="B448" s="272"/>
      <c r="C448" s="327" t="s">
        <v>660</v>
      </c>
      <c r="D448" s="328"/>
      <c r="E448" s="273">
        <v>1</v>
      </c>
      <c r="F448" s="274"/>
      <c r="G448" s="275"/>
      <c r="H448" s="276"/>
      <c r="I448" s="270"/>
      <c r="J448" s="277"/>
      <c r="K448" s="270"/>
      <c r="M448" s="271" t="s">
        <v>660</v>
      </c>
      <c r="O448" s="260"/>
    </row>
    <row r="449" spans="1:15" ht="12.75">
      <c r="A449" s="269"/>
      <c r="B449" s="272"/>
      <c r="C449" s="327" t="s">
        <v>661</v>
      </c>
      <c r="D449" s="328"/>
      <c r="E449" s="273">
        <v>1</v>
      </c>
      <c r="F449" s="274"/>
      <c r="G449" s="275"/>
      <c r="H449" s="276"/>
      <c r="I449" s="270"/>
      <c r="J449" s="277"/>
      <c r="K449" s="270"/>
      <c r="M449" s="271" t="s">
        <v>661</v>
      </c>
      <c r="O449" s="260"/>
    </row>
    <row r="450" spans="1:15" ht="12.75">
      <c r="A450" s="269"/>
      <c r="B450" s="272"/>
      <c r="C450" s="327" t="s">
        <v>662</v>
      </c>
      <c r="D450" s="328"/>
      <c r="E450" s="273">
        <v>1</v>
      </c>
      <c r="F450" s="274"/>
      <c r="G450" s="275"/>
      <c r="H450" s="276"/>
      <c r="I450" s="270"/>
      <c r="J450" s="277"/>
      <c r="K450" s="270"/>
      <c r="M450" s="271" t="s">
        <v>662</v>
      </c>
      <c r="O450" s="260"/>
    </row>
    <row r="451" spans="1:15" ht="12.75">
      <c r="A451" s="269"/>
      <c r="B451" s="272"/>
      <c r="C451" s="327" t="s">
        <v>663</v>
      </c>
      <c r="D451" s="328"/>
      <c r="E451" s="273">
        <v>1</v>
      </c>
      <c r="F451" s="274"/>
      <c r="G451" s="275"/>
      <c r="H451" s="276"/>
      <c r="I451" s="270"/>
      <c r="J451" s="277"/>
      <c r="K451" s="270"/>
      <c r="M451" s="271" t="s">
        <v>663</v>
      </c>
      <c r="O451" s="260"/>
    </row>
    <row r="452" spans="1:57" ht="12.75">
      <c r="A452" s="278"/>
      <c r="B452" s="279" t="s">
        <v>94</v>
      </c>
      <c r="C452" s="280" t="s">
        <v>601</v>
      </c>
      <c r="D452" s="281"/>
      <c r="E452" s="282"/>
      <c r="F452" s="283"/>
      <c r="G452" s="284">
        <f>SUM(G393:G451)</f>
        <v>0</v>
      </c>
      <c r="H452" s="285"/>
      <c r="I452" s="286">
        <f>SUM(I393:I451)</f>
        <v>6.66832</v>
      </c>
      <c r="J452" s="285"/>
      <c r="K452" s="286">
        <f>SUM(K393:K451)</f>
        <v>0</v>
      </c>
      <c r="O452" s="260">
        <v>4</v>
      </c>
      <c r="BA452" s="287">
        <f>SUM(BA393:BA451)</f>
        <v>0</v>
      </c>
      <c r="BB452" s="287">
        <f>SUM(BB393:BB451)</f>
        <v>0</v>
      </c>
      <c r="BC452" s="287">
        <f>SUM(BC393:BC451)</f>
        <v>0</v>
      </c>
      <c r="BD452" s="287">
        <f>SUM(BD393:BD451)</f>
        <v>0</v>
      </c>
      <c r="BE452" s="287">
        <f>SUM(BE393:BE451)</f>
        <v>0</v>
      </c>
    </row>
    <row r="453" spans="1:15" ht="12.75">
      <c r="A453" s="250" t="s">
        <v>90</v>
      </c>
      <c r="B453" s="251" t="s">
        <v>664</v>
      </c>
      <c r="C453" s="252" t="s">
        <v>665</v>
      </c>
      <c r="D453" s="253"/>
      <c r="E453" s="254"/>
      <c r="F453" s="254"/>
      <c r="G453" s="255"/>
      <c r="H453" s="256"/>
      <c r="I453" s="257"/>
      <c r="J453" s="258"/>
      <c r="K453" s="259"/>
      <c r="O453" s="260">
        <v>1</v>
      </c>
    </row>
    <row r="454" spans="1:80" ht="12.75">
      <c r="A454" s="261">
        <v>109</v>
      </c>
      <c r="B454" s="262" t="s">
        <v>667</v>
      </c>
      <c r="C454" s="263" t="s">
        <v>668</v>
      </c>
      <c r="D454" s="264" t="s">
        <v>106</v>
      </c>
      <c r="E454" s="265">
        <v>542.62</v>
      </c>
      <c r="F454" s="265">
        <v>0</v>
      </c>
      <c r="G454" s="266">
        <f>E454*F454</f>
        <v>0</v>
      </c>
      <c r="H454" s="267">
        <v>0.01838</v>
      </c>
      <c r="I454" s="268">
        <f>E454*H454</f>
        <v>9.9733556</v>
      </c>
      <c r="J454" s="267">
        <v>0</v>
      </c>
      <c r="K454" s="268">
        <f>E454*J454</f>
        <v>0</v>
      </c>
      <c r="O454" s="260">
        <v>2</v>
      </c>
      <c r="AA454" s="233">
        <v>1</v>
      </c>
      <c r="AB454" s="233">
        <v>1</v>
      </c>
      <c r="AC454" s="233">
        <v>1</v>
      </c>
      <c r="AZ454" s="233">
        <v>1</v>
      </c>
      <c r="BA454" s="233">
        <f>IF(AZ454=1,G454,0)</f>
        <v>0</v>
      </c>
      <c r="BB454" s="233">
        <f>IF(AZ454=2,G454,0)</f>
        <v>0</v>
      </c>
      <c r="BC454" s="233">
        <f>IF(AZ454=3,G454,0)</f>
        <v>0</v>
      </c>
      <c r="BD454" s="233">
        <f>IF(AZ454=4,G454,0)</f>
        <v>0</v>
      </c>
      <c r="BE454" s="233">
        <f>IF(AZ454=5,G454,0)</f>
        <v>0</v>
      </c>
      <c r="CA454" s="260">
        <v>1</v>
      </c>
      <c r="CB454" s="260">
        <v>1</v>
      </c>
    </row>
    <row r="455" spans="1:15" ht="12.75">
      <c r="A455" s="269"/>
      <c r="B455" s="272"/>
      <c r="C455" s="327" t="s">
        <v>669</v>
      </c>
      <c r="D455" s="328"/>
      <c r="E455" s="273">
        <v>131.92</v>
      </c>
      <c r="F455" s="274"/>
      <c r="G455" s="275"/>
      <c r="H455" s="276"/>
      <c r="I455" s="270"/>
      <c r="J455" s="277"/>
      <c r="K455" s="270"/>
      <c r="M455" s="271" t="s">
        <v>669</v>
      </c>
      <c r="O455" s="260"/>
    </row>
    <row r="456" spans="1:15" ht="12.75">
      <c r="A456" s="269"/>
      <c r="B456" s="272"/>
      <c r="C456" s="327" t="s">
        <v>670</v>
      </c>
      <c r="D456" s="328"/>
      <c r="E456" s="273">
        <v>101.95</v>
      </c>
      <c r="F456" s="274"/>
      <c r="G456" s="275"/>
      <c r="H456" s="276"/>
      <c r="I456" s="270"/>
      <c r="J456" s="277"/>
      <c r="K456" s="270"/>
      <c r="M456" s="271" t="s">
        <v>670</v>
      </c>
      <c r="O456" s="260"/>
    </row>
    <row r="457" spans="1:15" ht="12.75">
      <c r="A457" s="269"/>
      <c r="B457" s="272"/>
      <c r="C457" s="327" t="s">
        <v>671</v>
      </c>
      <c r="D457" s="328"/>
      <c r="E457" s="273">
        <v>169.76</v>
      </c>
      <c r="F457" s="274"/>
      <c r="G457" s="275"/>
      <c r="H457" s="276"/>
      <c r="I457" s="270"/>
      <c r="J457" s="277"/>
      <c r="K457" s="270"/>
      <c r="M457" s="271" t="s">
        <v>671</v>
      </c>
      <c r="O457" s="260"/>
    </row>
    <row r="458" spans="1:15" ht="12.75">
      <c r="A458" s="269"/>
      <c r="B458" s="272"/>
      <c r="C458" s="327" t="s">
        <v>672</v>
      </c>
      <c r="D458" s="328"/>
      <c r="E458" s="273">
        <v>138.99</v>
      </c>
      <c r="F458" s="274"/>
      <c r="G458" s="275"/>
      <c r="H458" s="276"/>
      <c r="I458" s="270"/>
      <c r="J458" s="277"/>
      <c r="K458" s="270"/>
      <c r="M458" s="271" t="s">
        <v>672</v>
      </c>
      <c r="O458" s="260"/>
    </row>
    <row r="459" spans="1:80" ht="12.75">
      <c r="A459" s="261">
        <v>110</v>
      </c>
      <c r="B459" s="262" t="s">
        <v>673</v>
      </c>
      <c r="C459" s="263" t="s">
        <v>674</v>
      </c>
      <c r="D459" s="264" t="s">
        <v>106</v>
      </c>
      <c r="E459" s="265">
        <v>1085.24</v>
      </c>
      <c r="F459" s="265">
        <v>0</v>
      </c>
      <c r="G459" s="266">
        <f>E459*F459</f>
        <v>0</v>
      </c>
      <c r="H459" s="267">
        <v>0.00095</v>
      </c>
      <c r="I459" s="268">
        <f>E459*H459</f>
        <v>1.030978</v>
      </c>
      <c r="J459" s="267">
        <v>0</v>
      </c>
      <c r="K459" s="268">
        <f>E459*J459</f>
        <v>0</v>
      </c>
      <c r="O459" s="260">
        <v>2</v>
      </c>
      <c r="AA459" s="233">
        <v>1</v>
      </c>
      <c r="AB459" s="233">
        <v>1</v>
      </c>
      <c r="AC459" s="233">
        <v>1</v>
      </c>
      <c r="AZ459" s="233">
        <v>1</v>
      </c>
      <c r="BA459" s="233">
        <f>IF(AZ459=1,G459,0)</f>
        <v>0</v>
      </c>
      <c r="BB459" s="233">
        <f>IF(AZ459=2,G459,0)</f>
        <v>0</v>
      </c>
      <c r="BC459" s="233">
        <f>IF(AZ459=3,G459,0)</f>
        <v>0</v>
      </c>
      <c r="BD459" s="233">
        <f>IF(AZ459=4,G459,0)</f>
        <v>0</v>
      </c>
      <c r="BE459" s="233">
        <f>IF(AZ459=5,G459,0)</f>
        <v>0</v>
      </c>
      <c r="CA459" s="260">
        <v>1</v>
      </c>
      <c r="CB459" s="260">
        <v>1</v>
      </c>
    </row>
    <row r="460" spans="1:15" ht="12.75">
      <c r="A460" s="269"/>
      <c r="B460" s="272"/>
      <c r="C460" s="327" t="s">
        <v>675</v>
      </c>
      <c r="D460" s="328"/>
      <c r="E460" s="273">
        <v>1085.24</v>
      </c>
      <c r="F460" s="274"/>
      <c r="G460" s="275"/>
      <c r="H460" s="276"/>
      <c r="I460" s="270"/>
      <c r="J460" s="277"/>
      <c r="K460" s="270"/>
      <c r="M460" s="271" t="s">
        <v>675</v>
      </c>
      <c r="O460" s="260"/>
    </row>
    <row r="461" spans="1:80" ht="12.75">
      <c r="A461" s="261">
        <v>111</v>
      </c>
      <c r="B461" s="262" t="s">
        <v>676</v>
      </c>
      <c r="C461" s="263" t="s">
        <v>677</v>
      </c>
      <c r="D461" s="264" t="s">
        <v>106</v>
      </c>
      <c r="E461" s="265">
        <v>542.62</v>
      </c>
      <c r="F461" s="265">
        <v>0</v>
      </c>
      <c r="G461" s="266">
        <f>E461*F461</f>
        <v>0</v>
      </c>
      <c r="H461" s="267">
        <v>0</v>
      </c>
      <c r="I461" s="268">
        <f>E461*H461</f>
        <v>0</v>
      </c>
      <c r="J461" s="267">
        <v>0</v>
      </c>
      <c r="K461" s="268">
        <f>E461*J461</f>
        <v>0</v>
      </c>
      <c r="O461" s="260">
        <v>2</v>
      </c>
      <c r="AA461" s="233">
        <v>1</v>
      </c>
      <c r="AB461" s="233">
        <v>1</v>
      </c>
      <c r="AC461" s="233">
        <v>1</v>
      </c>
      <c r="AZ461" s="233">
        <v>1</v>
      </c>
      <c r="BA461" s="233">
        <f>IF(AZ461=1,G461,0)</f>
        <v>0</v>
      </c>
      <c r="BB461" s="233">
        <f>IF(AZ461=2,G461,0)</f>
        <v>0</v>
      </c>
      <c r="BC461" s="233">
        <f>IF(AZ461=3,G461,0)</f>
        <v>0</v>
      </c>
      <c r="BD461" s="233">
        <f>IF(AZ461=4,G461,0)</f>
        <v>0</v>
      </c>
      <c r="BE461" s="233">
        <f>IF(AZ461=5,G461,0)</f>
        <v>0</v>
      </c>
      <c r="CA461" s="260">
        <v>1</v>
      </c>
      <c r="CB461" s="260">
        <v>1</v>
      </c>
    </row>
    <row r="462" spans="1:80" ht="12.75">
      <c r="A462" s="261">
        <v>112</v>
      </c>
      <c r="B462" s="262" t="s">
        <v>678</v>
      </c>
      <c r="C462" s="263" t="s">
        <v>679</v>
      </c>
      <c r="D462" s="264" t="s">
        <v>106</v>
      </c>
      <c r="E462" s="265">
        <v>530.4</v>
      </c>
      <c r="F462" s="265">
        <v>0</v>
      </c>
      <c r="G462" s="266">
        <f>E462*F462</f>
        <v>0</v>
      </c>
      <c r="H462" s="267">
        <v>0.00158</v>
      </c>
      <c r="I462" s="268">
        <f>E462*H462</f>
        <v>0.838032</v>
      </c>
      <c r="J462" s="267">
        <v>0</v>
      </c>
      <c r="K462" s="268">
        <f>E462*J462</f>
        <v>0</v>
      </c>
      <c r="O462" s="260">
        <v>2</v>
      </c>
      <c r="AA462" s="233">
        <v>1</v>
      </c>
      <c r="AB462" s="233">
        <v>1</v>
      </c>
      <c r="AC462" s="233">
        <v>1</v>
      </c>
      <c r="AZ462" s="233">
        <v>1</v>
      </c>
      <c r="BA462" s="233">
        <f>IF(AZ462=1,G462,0)</f>
        <v>0</v>
      </c>
      <c r="BB462" s="233">
        <f>IF(AZ462=2,G462,0)</f>
        <v>0</v>
      </c>
      <c r="BC462" s="233">
        <f>IF(AZ462=3,G462,0)</f>
        <v>0</v>
      </c>
      <c r="BD462" s="233">
        <f>IF(AZ462=4,G462,0)</f>
        <v>0</v>
      </c>
      <c r="BE462" s="233">
        <f>IF(AZ462=5,G462,0)</f>
        <v>0</v>
      </c>
      <c r="CA462" s="260">
        <v>1</v>
      </c>
      <c r="CB462" s="260">
        <v>1</v>
      </c>
    </row>
    <row r="463" spans="1:15" ht="12.75">
      <c r="A463" s="269"/>
      <c r="B463" s="272"/>
      <c r="C463" s="327" t="s">
        <v>680</v>
      </c>
      <c r="D463" s="328"/>
      <c r="E463" s="273">
        <v>169.3</v>
      </c>
      <c r="F463" s="274"/>
      <c r="G463" s="275"/>
      <c r="H463" s="276"/>
      <c r="I463" s="270"/>
      <c r="J463" s="277"/>
      <c r="K463" s="270"/>
      <c r="M463" s="271" t="s">
        <v>680</v>
      </c>
      <c r="O463" s="260"/>
    </row>
    <row r="464" spans="1:15" ht="12.75">
      <c r="A464" s="269"/>
      <c r="B464" s="272"/>
      <c r="C464" s="327" t="s">
        <v>681</v>
      </c>
      <c r="D464" s="328"/>
      <c r="E464" s="273">
        <v>99.9</v>
      </c>
      <c r="F464" s="274"/>
      <c r="G464" s="275"/>
      <c r="H464" s="276"/>
      <c r="I464" s="270"/>
      <c r="J464" s="277"/>
      <c r="K464" s="270"/>
      <c r="M464" s="271" t="s">
        <v>681</v>
      </c>
      <c r="O464" s="260"/>
    </row>
    <row r="465" spans="1:15" ht="12.75">
      <c r="A465" s="269"/>
      <c r="B465" s="272"/>
      <c r="C465" s="327" t="s">
        <v>682</v>
      </c>
      <c r="D465" s="328"/>
      <c r="E465" s="273">
        <v>99.3</v>
      </c>
      <c r="F465" s="274"/>
      <c r="G465" s="275"/>
      <c r="H465" s="276"/>
      <c r="I465" s="270"/>
      <c r="J465" s="277"/>
      <c r="K465" s="270"/>
      <c r="M465" s="271" t="s">
        <v>682</v>
      </c>
      <c r="O465" s="260"/>
    </row>
    <row r="466" spans="1:15" ht="12.75">
      <c r="A466" s="269"/>
      <c r="B466" s="272"/>
      <c r="C466" s="327" t="s">
        <v>683</v>
      </c>
      <c r="D466" s="328"/>
      <c r="E466" s="273">
        <v>94.4</v>
      </c>
      <c r="F466" s="274"/>
      <c r="G466" s="275"/>
      <c r="H466" s="276"/>
      <c r="I466" s="270"/>
      <c r="J466" s="277"/>
      <c r="K466" s="270"/>
      <c r="M466" s="271" t="s">
        <v>683</v>
      </c>
      <c r="O466" s="260"/>
    </row>
    <row r="467" spans="1:15" ht="12.75">
      <c r="A467" s="269"/>
      <c r="B467" s="272"/>
      <c r="C467" s="327" t="s">
        <v>684</v>
      </c>
      <c r="D467" s="328"/>
      <c r="E467" s="273">
        <v>67.5</v>
      </c>
      <c r="F467" s="274"/>
      <c r="G467" s="275"/>
      <c r="H467" s="276"/>
      <c r="I467" s="270"/>
      <c r="J467" s="277"/>
      <c r="K467" s="270"/>
      <c r="M467" s="271" t="s">
        <v>684</v>
      </c>
      <c r="O467" s="260"/>
    </row>
    <row r="468" spans="1:80" ht="12.75">
      <c r="A468" s="261">
        <v>113</v>
      </c>
      <c r="B468" s="262" t="s">
        <v>685</v>
      </c>
      <c r="C468" s="263" t="s">
        <v>686</v>
      </c>
      <c r="D468" s="264" t="s">
        <v>106</v>
      </c>
      <c r="E468" s="265">
        <v>542.62</v>
      </c>
      <c r="F468" s="265">
        <v>0</v>
      </c>
      <c r="G468" s="266">
        <f>E468*F468</f>
        <v>0</v>
      </c>
      <c r="H468" s="267">
        <v>0</v>
      </c>
      <c r="I468" s="268">
        <f>E468*H468</f>
        <v>0</v>
      </c>
      <c r="J468" s="267">
        <v>0</v>
      </c>
      <c r="K468" s="268">
        <f>E468*J468</f>
        <v>0</v>
      </c>
      <c r="O468" s="260">
        <v>2</v>
      </c>
      <c r="AA468" s="233">
        <v>1</v>
      </c>
      <c r="AB468" s="233">
        <v>1</v>
      </c>
      <c r="AC468" s="233">
        <v>1</v>
      </c>
      <c r="AZ468" s="233">
        <v>1</v>
      </c>
      <c r="BA468" s="233">
        <f>IF(AZ468=1,G468,0)</f>
        <v>0</v>
      </c>
      <c r="BB468" s="233">
        <f>IF(AZ468=2,G468,0)</f>
        <v>0</v>
      </c>
      <c r="BC468" s="233">
        <f>IF(AZ468=3,G468,0)</f>
        <v>0</v>
      </c>
      <c r="BD468" s="233">
        <f>IF(AZ468=4,G468,0)</f>
        <v>0</v>
      </c>
      <c r="BE468" s="233">
        <f>IF(AZ468=5,G468,0)</f>
        <v>0</v>
      </c>
      <c r="CA468" s="260">
        <v>1</v>
      </c>
      <c r="CB468" s="260">
        <v>1</v>
      </c>
    </row>
    <row r="469" spans="1:80" ht="12.75">
      <c r="A469" s="261">
        <v>114</v>
      </c>
      <c r="B469" s="262" t="s">
        <v>687</v>
      </c>
      <c r="C469" s="263" t="s">
        <v>688</v>
      </c>
      <c r="D469" s="264" t="s">
        <v>106</v>
      </c>
      <c r="E469" s="265">
        <v>1085.24</v>
      </c>
      <c r="F469" s="265">
        <v>0</v>
      </c>
      <c r="G469" s="266">
        <f>E469*F469</f>
        <v>0</v>
      </c>
      <c r="H469" s="267">
        <v>0</v>
      </c>
      <c r="I469" s="268">
        <f>E469*H469</f>
        <v>0</v>
      </c>
      <c r="J469" s="267">
        <v>0</v>
      </c>
      <c r="K469" s="268">
        <f>E469*J469</f>
        <v>0</v>
      </c>
      <c r="O469" s="260">
        <v>2</v>
      </c>
      <c r="AA469" s="233">
        <v>1</v>
      </c>
      <c r="AB469" s="233">
        <v>1</v>
      </c>
      <c r="AC469" s="233">
        <v>1</v>
      </c>
      <c r="AZ469" s="233">
        <v>1</v>
      </c>
      <c r="BA469" s="233">
        <f>IF(AZ469=1,G469,0)</f>
        <v>0</v>
      </c>
      <c r="BB469" s="233">
        <f>IF(AZ469=2,G469,0)</f>
        <v>0</v>
      </c>
      <c r="BC469" s="233">
        <f>IF(AZ469=3,G469,0)</f>
        <v>0</v>
      </c>
      <c r="BD469" s="233">
        <f>IF(AZ469=4,G469,0)</f>
        <v>0</v>
      </c>
      <c r="BE469" s="233">
        <f>IF(AZ469=5,G469,0)</f>
        <v>0</v>
      </c>
      <c r="CA469" s="260">
        <v>1</v>
      </c>
      <c r="CB469" s="260">
        <v>1</v>
      </c>
    </row>
    <row r="470" spans="1:15" ht="12.75">
      <c r="A470" s="269"/>
      <c r="B470" s="272"/>
      <c r="C470" s="327" t="s">
        <v>675</v>
      </c>
      <c r="D470" s="328"/>
      <c r="E470" s="273">
        <v>1085.24</v>
      </c>
      <c r="F470" s="274"/>
      <c r="G470" s="275"/>
      <c r="H470" s="276"/>
      <c r="I470" s="270"/>
      <c r="J470" s="277"/>
      <c r="K470" s="270"/>
      <c r="M470" s="271" t="s">
        <v>675</v>
      </c>
      <c r="O470" s="260"/>
    </row>
    <row r="471" spans="1:80" ht="12.75">
      <c r="A471" s="261">
        <v>115</v>
      </c>
      <c r="B471" s="262" t="s">
        <v>689</v>
      </c>
      <c r="C471" s="263" t="s">
        <v>690</v>
      </c>
      <c r="D471" s="264" t="s">
        <v>106</v>
      </c>
      <c r="E471" s="265">
        <v>542.62</v>
      </c>
      <c r="F471" s="265">
        <v>0</v>
      </c>
      <c r="G471" s="266">
        <f>E471*F471</f>
        <v>0</v>
      </c>
      <c r="H471" s="267">
        <v>0</v>
      </c>
      <c r="I471" s="268">
        <f>E471*H471</f>
        <v>0</v>
      </c>
      <c r="J471" s="267">
        <v>0</v>
      </c>
      <c r="K471" s="268">
        <f>E471*J471</f>
        <v>0</v>
      </c>
      <c r="O471" s="260">
        <v>2</v>
      </c>
      <c r="AA471" s="233">
        <v>1</v>
      </c>
      <c r="AB471" s="233">
        <v>1</v>
      </c>
      <c r="AC471" s="233">
        <v>1</v>
      </c>
      <c r="AZ471" s="233">
        <v>1</v>
      </c>
      <c r="BA471" s="233">
        <f>IF(AZ471=1,G471,0)</f>
        <v>0</v>
      </c>
      <c r="BB471" s="233">
        <f>IF(AZ471=2,G471,0)</f>
        <v>0</v>
      </c>
      <c r="BC471" s="233">
        <f>IF(AZ471=3,G471,0)</f>
        <v>0</v>
      </c>
      <c r="BD471" s="233">
        <f>IF(AZ471=4,G471,0)</f>
        <v>0</v>
      </c>
      <c r="BE471" s="233">
        <f>IF(AZ471=5,G471,0)</f>
        <v>0</v>
      </c>
      <c r="CA471" s="260">
        <v>1</v>
      </c>
      <c r="CB471" s="260">
        <v>1</v>
      </c>
    </row>
    <row r="472" spans="1:57" ht="12.75">
      <c r="A472" s="278"/>
      <c r="B472" s="279" t="s">
        <v>94</v>
      </c>
      <c r="C472" s="280" t="s">
        <v>666</v>
      </c>
      <c r="D472" s="281"/>
      <c r="E472" s="282"/>
      <c r="F472" s="283"/>
      <c r="G472" s="284">
        <f>SUM(G453:G471)</f>
        <v>0</v>
      </c>
      <c r="H472" s="285"/>
      <c r="I472" s="286">
        <f>SUM(I453:I471)</f>
        <v>11.842365599999999</v>
      </c>
      <c r="J472" s="285"/>
      <c r="K472" s="286">
        <f>SUM(K453:K471)</f>
        <v>0</v>
      </c>
      <c r="O472" s="260">
        <v>4</v>
      </c>
      <c r="BA472" s="287">
        <f>SUM(BA453:BA471)</f>
        <v>0</v>
      </c>
      <c r="BB472" s="287">
        <f>SUM(BB453:BB471)</f>
        <v>0</v>
      </c>
      <c r="BC472" s="287">
        <f>SUM(BC453:BC471)</f>
        <v>0</v>
      </c>
      <c r="BD472" s="287">
        <f>SUM(BD453:BD471)</f>
        <v>0</v>
      </c>
      <c r="BE472" s="287">
        <f>SUM(BE453:BE471)</f>
        <v>0</v>
      </c>
    </row>
    <row r="473" spans="1:15" ht="12.75">
      <c r="A473" s="250" t="s">
        <v>90</v>
      </c>
      <c r="B473" s="251" t="s">
        <v>691</v>
      </c>
      <c r="C473" s="252" t="s">
        <v>692</v>
      </c>
      <c r="D473" s="253"/>
      <c r="E473" s="254"/>
      <c r="F473" s="254"/>
      <c r="G473" s="255"/>
      <c r="H473" s="256"/>
      <c r="I473" s="257"/>
      <c r="J473" s="258"/>
      <c r="K473" s="259"/>
      <c r="O473" s="260">
        <v>1</v>
      </c>
    </row>
    <row r="474" spans="1:80" ht="12.75">
      <c r="A474" s="261">
        <v>116</v>
      </c>
      <c r="B474" s="262" t="s">
        <v>694</v>
      </c>
      <c r="C474" s="263" t="s">
        <v>695</v>
      </c>
      <c r="D474" s="264" t="s">
        <v>106</v>
      </c>
      <c r="E474" s="265">
        <v>542</v>
      </c>
      <c r="F474" s="265">
        <v>0</v>
      </c>
      <c r="G474" s="266">
        <f>E474*F474</f>
        <v>0</v>
      </c>
      <c r="H474" s="267">
        <v>4E-05</v>
      </c>
      <c r="I474" s="268">
        <f>E474*H474</f>
        <v>0.02168</v>
      </c>
      <c r="J474" s="267">
        <v>0</v>
      </c>
      <c r="K474" s="268">
        <f>E474*J474</f>
        <v>0</v>
      </c>
      <c r="O474" s="260">
        <v>2</v>
      </c>
      <c r="AA474" s="233">
        <v>1</v>
      </c>
      <c r="AB474" s="233">
        <v>1</v>
      </c>
      <c r="AC474" s="233">
        <v>1</v>
      </c>
      <c r="AZ474" s="233">
        <v>1</v>
      </c>
      <c r="BA474" s="233">
        <f>IF(AZ474=1,G474,0)</f>
        <v>0</v>
      </c>
      <c r="BB474" s="233">
        <f>IF(AZ474=2,G474,0)</f>
        <v>0</v>
      </c>
      <c r="BC474" s="233">
        <f>IF(AZ474=3,G474,0)</f>
        <v>0</v>
      </c>
      <c r="BD474" s="233">
        <f>IF(AZ474=4,G474,0)</f>
        <v>0</v>
      </c>
      <c r="BE474" s="233">
        <f>IF(AZ474=5,G474,0)</f>
        <v>0</v>
      </c>
      <c r="CA474" s="260">
        <v>1</v>
      </c>
      <c r="CB474" s="260">
        <v>1</v>
      </c>
    </row>
    <row r="475" spans="1:80" ht="12.75">
      <c r="A475" s="261">
        <v>117</v>
      </c>
      <c r="B475" s="262" t="s">
        <v>696</v>
      </c>
      <c r="C475" s="263" t="s">
        <v>697</v>
      </c>
      <c r="D475" s="264" t="s">
        <v>212</v>
      </c>
      <c r="E475" s="265">
        <v>3</v>
      </c>
      <c r="F475" s="265">
        <v>0</v>
      </c>
      <c r="G475" s="266">
        <f>E475*F475</f>
        <v>0</v>
      </c>
      <c r="H475" s="267">
        <v>0</v>
      </c>
      <c r="I475" s="268">
        <f>E475*H475</f>
        <v>0</v>
      </c>
      <c r="J475" s="267">
        <v>0</v>
      </c>
      <c r="K475" s="268">
        <f>E475*J475</f>
        <v>0</v>
      </c>
      <c r="O475" s="260">
        <v>2</v>
      </c>
      <c r="AA475" s="233">
        <v>1</v>
      </c>
      <c r="AB475" s="233">
        <v>1</v>
      </c>
      <c r="AC475" s="233">
        <v>1</v>
      </c>
      <c r="AZ475" s="233">
        <v>1</v>
      </c>
      <c r="BA475" s="233">
        <f>IF(AZ475=1,G475,0)</f>
        <v>0</v>
      </c>
      <c r="BB475" s="233">
        <f>IF(AZ475=2,G475,0)</f>
        <v>0</v>
      </c>
      <c r="BC475" s="233">
        <f>IF(AZ475=3,G475,0)</f>
        <v>0</v>
      </c>
      <c r="BD475" s="233">
        <f>IF(AZ475=4,G475,0)</f>
        <v>0</v>
      </c>
      <c r="BE475" s="233">
        <f>IF(AZ475=5,G475,0)</f>
        <v>0</v>
      </c>
      <c r="CA475" s="260">
        <v>1</v>
      </c>
      <c r="CB475" s="260">
        <v>1</v>
      </c>
    </row>
    <row r="476" spans="1:15" ht="12.75">
      <c r="A476" s="269"/>
      <c r="B476" s="272"/>
      <c r="C476" s="327" t="s">
        <v>698</v>
      </c>
      <c r="D476" s="328"/>
      <c r="E476" s="273">
        <v>3</v>
      </c>
      <c r="F476" s="274"/>
      <c r="G476" s="275"/>
      <c r="H476" s="276"/>
      <c r="I476" s="270"/>
      <c r="J476" s="277"/>
      <c r="K476" s="270"/>
      <c r="M476" s="271" t="s">
        <v>698</v>
      </c>
      <c r="O476" s="260"/>
    </row>
    <row r="477" spans="1:57" ht="12.75">
      <c r="A477" s="278"/>
      <c r="B477" s="279" t="s">
        <v>94</v>
      </c>
      <c r="C477" s="280" t="s">
        <v>693</v>
      </c>
      <c r="D477" s="281"/>
      <c r="E477" s="282"/>
      <c r="F477" s="283"/>
      <c r="G477" s="284">
        <f>SUM(G473:G476)</f>
        <v>0</v>
      </c>
      <c r="H477" s="285"/>
      <c r="I477" s="286">
        <f>SUM(I473:I476)</f>
        <v>0.02168</v>
      </c>
      <c r="J477" s="285"/>
      <c r="K477" s="286">
        <f>SUM(K473:K476)</f>
        <v>0</v>
      </c>
      <c r="O477" s="260">
        <v>4</v>
      </c>
      <c r="BA477" s="287">
        <f>SUM(BA473:BA476)</f>
        <v>0</v>
      </c>
      <c r="BB477" s="287">
        <f>SUM(BB473:BB476)</f>
        <v>0</v>
      </c>
      <c r="BC477" s="287">
        <f>SUM(BC473:BC476)</f>
        <v>0</v>
      </c>
      <c r="BD477" s="287">
        <f>SUM(BD473:BD476)</f>
        <v>0</v>
      </c>
      <c r="BE477" s="287">
        <f>SUM(BE473:BE476)</f>
        <v>0</v>
      </c>
    </row>
    <row r="478" spans="1:15" ht="12.75">
      <c r="A478" s="250" t="s">
        <v>90</v>
      </c>
      <c r="B478" s="251" t="s">
        <v>699</v>
      </c>
      <c r="C478" s="252" t="s">
        <v>700</v>
      </c>
      <c r="D478" s="253"/>
      <c r="E478" s="254"/>
      <c r="F478" s="254"/>
      <c r="G478" s="255"/>
      <c r="H478" s="256"/>
      <c r="I478" s="257"/>
      <c r="J478" s="258"/>
      <c r="K478" s="259"/>
      <c r="O478" s="260">
        <v>1</v>
      </c>
    </row>
    <row r="479" spans="1:80" ht="12.75">
      <c r="A479" s="261">
        <v>118</v>
      </c>
      <c r="B479" s="262" t="s">
        <v>702</v>
      </c>
      <c r="C479" s="263" t="s">
        <v>703</v>
      </c>
      <c r="D479" s="264" t="s">
        <v>106</v>
      </c>
      <c r="E479" s="265">
        <v>51.9</v>
      </c>
      <c r="F479" s="265">
        <v>0</v>
      </c>
      <c r="G479" s="266">
        <f>E479*F479</f>
        <v>0</v>
      </c>
      <c r="H479" s="267">
        <v>0</v>
      </c>
      <c r="I479" s="268">
        <f>E479*H479</f>
        <v>0</v>
      </c>
      <c r="J479" s="267">
        <v>-0.01721</v>
      </c>
      <c r="K479" s="268">
        <f>E479*J479</f>
        <v>-0.893199</v>
      </c>
      <c r="O479" s="260">
        <v>2</v>
      </c>
      <c r="AA479" s="233">
        <v>1</v>
      </c>
      <c r="AB479" s="233">
        <v>7</v>
      </c>
      <c r="AC479" s="233">
        <v>7</v>
      </c>
      <c r="AZ479" s="233">
        <v>1</v>
      </c>
      <c r="BA479" s="233">
        <f>IF(AZ479=1,G479,0)</f>
        <v>0</v>
      </c>
      <c r="BB479" s="233">
        <f>IF(AZ479=2,G479,0)</f>
        <v>0</v>
      </c>
      <c r="BC479" s="233">
        <f>IF(AZ479=3,G479,0)</f>
        <v>0</v>
      </c>
      <c r="BD479" s="233">
        <f>IF(AZ479=4,G479,0)</f>
        <v>0</v>
      </c>
      <c r="BE479" s="233">
        <f>IF(AZ479=5,G479,0)</f>
        <v>0</v>
      </c>
      <c r="CA479" s="260">
        <v>1</v>
      </c>
      <c r="CB479" s="260">
        <v>7</v>
      </c>
    </row>
    <row r="480" spans="1:15" ht="12.75">
      <c r="A480" s="269"/>
      <c r="B480" s="272"/>
      <c r="C480" s="327" t="s">
        <v>704</v>
      </c>
      <c r="D480" s="328"/>
      <c r="E480" s="273">
        <v>51.9</v>
      </c>
      <c r="F480" s="274"/>
      <c r="G480" s="275"/>
      <c r="H480" s="276"/>
      <c r="I480" s="270"/>
      <c r="J480" s="277"/>
      <c r="K480" s="270"/>
      <c r="M480" s="271" t="s">
        <v>704</v>
      </c>
      <c r="O480" s="260"/>
    </row>
    <row r="481" spans="1:80" ht="12.75">
      <c r="A481" s="261">
        <v>119</v>
      </c>
      <c r="B481" s="262" t="s">
        <v>705</v>
      </c>
      <c r="C481" s="263" t="s">
        <v>706</v>
      </c>
      <c r="D481" s="264" t="s">
        <v>182</v>
      </c>
      <c r="E481" s="265">
        <v>9.5</v>
      </c>
      <c r="F481" s="265">
        <v>0</v>
      </c>
      <c r="G481" s="266">
        <f>E481*F481</f>
        <v>0</v>
      </c>
      <c r="H481" s="267">
        <v>0</v>
      </c>
      <c r="I481" s="268">
        <f>E481*H481</f>
        <v>0</v>
      </c>
      <c r="J481" s="267">
        <v>0</v>
      </c>
      <c r="K481" s="268">
        <f>E481*J481</f>
        <v>0</v>
      </c>
      <c r="O481" s="260">
        <v>2</v>
      </c>
      <c r="AA481" s="233">
        <v>1</v>
      </c>
      <c r="AB481" s="233">
        <v>1</v>
      </c>
      <c r="AC481" s="233">
        <v>1</v>
      </c>
      <c r="AZ481" s="233">
        <v>1</v>
      </c>
      <c r="BA481" s="233">
        <f>IF(AZ481=1,G481,0)</f>
        <v>0</v>
      </c>
      <c r="BB481" s="233">
        <f>IF(AZ481=2,G481,0)</f>
        <v>0</v>
      </c>
      <c r="BC481" s="233">
        <f>IF(AZ481=3,G481,0)</f>
        <v>0</v>
      </c>
      <c r="BD481" s="233">
        <f>IF(AZ481=4,G481,0)</f>
        <v>0</v>
      </c>
      <c r="BE481" s="233">
        <f>IF(AZ481=5,G481,0)</f>
        <v>0</v>
      </c>
      <c r="CA481" s="260">
        <v>1</v>
      </c>
      <c r="CB481" s="260">
        <v>1</v>
      </c>
    </row>
    <row r="482" spans="1:80" ht="12.75">
      <c r="A482" s="261">
        <v>120</v>
      </c>
      <c r="B482" s="262" t="s">
        <v>707</v>
      </c>
      <c r="C482" s="263" t="s">
        <v>708</v>
      </c>
      <c r="D482" s="264" t="s">
        <v>110</v>
      </c>
      <c r="E482" s="265">
        <v>24.2568</v>
      </c>
      <c r="F482" s="265">
        <v>0</v>
      </c>
      <c r="G482" s="266">
        <f>E482*F482</f>
        <v>0</v>
      </c>
      <c r="H482" s="267">
        <v>0</v>
      </c>
      <c r="I482" s="268">
        <f>E482*H482</f>
        <v>0</v>
      </c>
      <c r="J482" s="267">
        <v>-2</v>
      </c>
      <c r="K482" s="268">
        <f>E482*J482</f>
        <v>-48.5136</v>
      </c>
      <c r="O482" s="260">
        <v>2</v>
      </c>
      <c r="AA482" s="233">
        <v>1</v>
      </c>
      <c r="AB482" s="233">
        <v>1</v>
      </c>
      <c r="AC482" s="233">
        <v>1</v>
      </c>
      <c r="AZ482" s="233">
        <v>1</v>
      </c>
      <c r="BA482" s="233">
        <f>IF(AZ482=1,G482,0)</f>
        <v>0</v>
      </c>
      <c r="BB482" s="233">
        <f>IF(AZ482=2,G482,0)</f>
        <v>0</v>
      </c>
      <c r="BC482" s="233">
        <f>IF(AZ482=3,G482,0)</f>
        <v>0</v>
      </c>
      <c r="BD482" s="233">
        <f>IF(AZ482=4,G482,0)</f>
        <v>0</v>
      </c>
      <c r="BE482" s="233">
        <f>IF(AZ482=5,G482,0)</f>
        <v>0</v>
      </c>
      <c r="CA482" s="260">
        <v>1</v>
      </c>
      <c r="CB482" s="260">
        <v>1</v>
      </c>
    </row>
    <row r="483" spans="1:15" ht="22.5">
      <c r="A483" s="269"/>
      <c r="B483" s="272"/>
      <c r="C483" s="327" t="s">
        <v>709</v>
      </c>
      <c r="D483" s="328"/>
      <c r="E483" s="273">
        <v>24.2568</v>
      </c>
      <c r="F483" s="274"/>
      <c r="G483" s="275"/>
      <c r="H483" s="276"/>
      <c r="I483" s="270"/>
      <c r="J483" s="277"/>
      <c r="K483" s="270"/>
      <c r="M483" s="271" t="s">
        <v>709</v>
      </c>
      <c r="O483" s="260"/>
    </row>
    <row r="484" spans="1:80" ht="12.75">
      <c r="A484" s="261">
        <v>121</v>
      </c>
      <c r="B484" s="262" t="s">
        <v>710</v>
      </c>
      <c r="C484" s="263" t="s">
        <v>711</v>
      </c>
      <c r="D484" s="264" t="s">
        <v>106</v>
      </c>
      <c r="E484" s="265">
        <v>127.3281</v>
      </c>
      <c r="F484" s="265">
        <v>0</v>
      </c>
      <c r="G484" s="266">
        <f>E484*F484</f>
        <v>0</v>
      </c>
      <c r="H484" s="267">
        <v>0.00067</v>
      </c>
      <c r="I484" s="268">
        <f>E484*H484</f>
        <v>0.085309827</v>
      </c>
      <c r="J484" s="267">
        <v>-0.131</v>
      </c>
      <c r="K484" s="268">
        <f>E484*J484</f>
        <v>-16.679981100000003</v>
      </c>
      <c r="O484" s="260">
        <v>2</v>
      </c>
      <c r="AA484" s="233">
        <v>1</v>
      </c>
      <c r="AB484" s="233">
        <v>1</v>
      </c>
      <c r="AC484" s="233">
        <v>1</v>
      </c>
      <c r="AZ484" s="233">
        <v>1</v>
      </c>
      <c r="BA484" s="233">
        <f>IF(AZ484=1,G484,0)</f>
        <v>0</v>
      </c>
      <c r="BB484" s="233">
        <f>IF(AZ484=2,G484,0)</f>
        <v>0</v>
      </c>
      <c r="BC484" s="233">
        <f>IF(AZ484=3,G484,0)</f>
        <v>0</v>
      </c>
      <c r="BD484" s="233">
        <f>IF(AZ484=4,G484,0)</f>
        <v>0</v>
      </c>
      <c r="BE484" s="233">
        <f>IF(AZ484=5,G484,0)</f>
        <v>0</v>
      </c>
      <c r="CA484" s="260">
        <v>1</v>
      </c>
      <c r="CB484" s="260">
        <v>1</v>
      </c>
    </row>
    <row r="485" spans="1:15" ht="12.75">
      <c r="A485" s="269"/>
      <c r="B485" s="272"/>
      <c r="C485" s="327" t="s">
        <v>712</v>
      </c>
      <c r="D485" s="328"/>
      <c r="E485" s="273">
        <v>0</v>
      </c>
      <c r="F485" s="274"/>
      <c r="G485" s="275"/>
      <c r="H485" s="276"/>
      <c r="I485" s="270"/>
      <c r="J485" s="277"/>
      <c r="K485" s="270"/>
      <c r="M485" s="271" t="s">
        <v>712</v>
      </c>
      <c r="O485" s="260"/>
    </row>
    <row r="486" spans="1:15" ht="12.75">
      <c r="A486" s="269"/>
      <c r="B486" s="272"/>
      <c r="C486" s="327" t="s">
        <v>713</v>
      </c>
      <c r="D486" s="328"/>
      <c r="E486" s="273">
        <v>19.518</v>
      </c>
      <c r="F486" s="274"/>
      <c r="G486" s="275"/>
      <c r="H486" s="276"/>
      <c r="I486" s="270"/>
      <c r="J486" s="277"/>
      <c r="K486" s="270"/>
      <c r="M486" s="271" t="s">
        <v>713</v>
      </c>
      <c r="O486" s="260"/>
    </row>
    <row r="487" spans="1:15" ht="12.75">
      <c r="A487" s="269"/>
      <c r="B487" s="272"/>
      <c r="C487" s="327" t="s">
        <v>714</v>
      </c>
      <c r="D487" s="328"/>
      <c r="E487" s="273">
        <v>0</v>
      </c>
      <c r="F487" s="274"/>
      <c r="G487" s="275"/>
      <c r="H487" s="276"/>
      <c r="I487" s="270"/>
      <c r="J487" s="277"/>
      <c r="K487" s="270"/>
      <c r="M487" s="271" t="s">
        <v>714</v>
      </c>
      <c r="O487" s="260"/>
    </row>
    <row r="488" spans="1:15" ht="12.75">
      <c r="A488" s="269"/>
      <c r="B488" s="272"/>
      <c r="C488" s="327" t="s">
        <v>715</v>
      </c>
      <c r="D488" s="328"/>
      <c r="E488" s="273">
        <v>13.623</v>
      </c>
      <c r="F488" s="274"/>
      <c r="G488" s="275"/>
      <c r="H488" s="276"/>
      <c r="I488" s="270"/>
      <c r="J488" s="277"/>
      <c r="K488" s="270"/>
      <c r="M488" s="271" t="s">
        <v>715</v>
      </c>
      <c r="O488" s="260"/>
    </row>
    <row r="489" spans="1:15" ht="12.75">
      <c r="A489" s="269"/>
      <c r="B489" s="272"/>
      <c r="C489" s="327" t="s">
        <v>716</v>
      </c>
      <c r="D489" s="328"/>
      <c r="E489" s="273">
        <v>9.6</v>
      </c>
      <c r="F489" s="274"/>
      <c r="G489" s="275"/>
      <c r="H489" s="276"/>
      <c r="I489" s="270"/>
      <c r="J489" s="277"/>
      <c r="K489" s="270"/>
      <c r="M489" s="271" t="s">
        <v>716</v>
      </c>
      <c r="O489" s="260"/>
    </row>
    <row r="490" spans="1:15" ht="12.75">
      <c r="A490" s="269"/>
      <c r="B490" s="272"/>
      <c r="C490" s="327" t="s">
        <v>717</v>
      </c>
      <c r="D490" s="328"/>
      <c r="E490" s="273">
        <v>0</v>
      </c>
      <c r="F490" s="274"/>
      <c r="G490" s="275"/>
      <c r="H490" s="276"/>
      <c r="I490" s="270"/>
      <c r="J490" s="277"/>
      <c r="K490" s="270"/>
      <c r="M490" s="271" t="s">
        <v>717</v>
      </c>
      <c r="O490" s="260"/>
    </row>
    <row r="491" spans="1:15" ht="12.75">
      <c r="A491" s="269"/>
      <c r="B491" s="272"/>
      <c r="C491" s="327" t="s">
        <v>718</v>
      </c>
      <c r="D491" s="328"/>
      <c r="E491" s="273">
        <v>14.5613</v>
      </c>
      <c r="F491" s="274"/>
      <c r="G491" s="275"/>
      <c r="H491" s="276"/>
      <c r="I491" s="270"/>
      <c r="J491" s="277"/>
      <c r="K491" s="270"/>
      <c r="M491" s="271" t="s">
        <v>718</v>
      </c>
      <c r="O491" s="260"/>
    </row>
    <row r="492" spans="1:15" ht="12.75">
      <c r="A492" s="269"/>
      <c r="B492" s="272"/>
      <c r="C492" s="327" t="s">
        <v>719</v>
      </c>
      <c r="D492" s="328"/>
      <c r="E492" s="273">
        <v>18.0403</v>
      </c>
      <c r="F492" s="274"/>
      <c r="G492" s="275"/>
      <c r="H492" s="276"/>
      <c r="I492" s="270"/>
      <c r="J492" s="277"/>
      <c r="K492" s="270"/>
      <c r="M492" s="271" t="s">
        <v>719</v>
      </c>
      <c r="O492" s="260"/>
    </row>
    <row r="493" spans="1:15" ht="12.75">
      <c r="A493" s="269"/>
      <c r="B493" s="272"/>
      <c r="C493" s="327" t="s">
        <v>720</v>
      </c>
      <c r="D493" s="328"/>
      <c r="E493" s="273">
        <v>0</v>
      </c>
      <c r="F493" s="274"/>
      <c r="G493" s="275"/>
      <c r="H493" s="276"/>
      <c r="I493" s="270"/>
      <c r="J493" s="277"/>
      <c r="K493" s="270"/>
      <c r="M493" s="271" t="s">
        <v>720</v>
      </c>
      <c r="O493" s="260"/>
    </row>
    <row r="494" spans="1:15" ht="12.75">
      <c r="A494" s="269"/>
      <c r="B494" s="272"/>
      <c r="C494" s="327" t="s">
        <v>721</v>
      </c>
      <c r="D494" s="328"/>
      <c r="E494" s="273">
        <v>21.385</v>
      </c>
      <c r="F494" s="274"/>
      <c r="G494" s="275"/>
      <c r="H494" s="276"/>
      <c r="I494" s="270"/>
      <c r="J494" s="277"/>
      <c r="K494" s="270"/>
      <c r="M494" s="271" t="s">
        <v>721</v>
      </c>
      <c r="O494" s="260"/>
    </row>
    <row r="495" spans="1:15" ht="12.75">
      <c r="A495" s="269"/>
      <c r="B495" s="272"/>
      <c r="C495" s="327" t="s">
        <v>722</v>
      </c>
      <c r="D495" s="328"/>
      <c r="E495" s="273">
        <v>30.6005</v>
      </c>
      <c r="F495" s="274"/>
      <c r="G495" s="275"/>
      <c r="H495" s="276"/>
      <c r="I495" s="270"/>
      <c r="J495" s="277"/>
      <c r="K495" s="270"/>
      <c r="M495" s="271" t="s">
        <v>722</v>
      </c>
      <c r="O495" s="260"/>
    </row>
    <row r="496" spans="1:80" ht="12.75">
      <c r="A496" s="261">
        <v>122</v>
      </c>
      <c r="B496" s="262" t="s">
        <v>723</v>
      </c>
      <c r="C496" s="263" t="s">
        <v>724</v>
      </c>
      <c r="D496" s="264" t="s">
        <v>106</v>
      </c>
      <c r="E496" s="265">
        <v>36.752</v>
      </c>
      <c r="F496" s="265">
        <v>0</v>
      </c>
      <c r="G496" s="266">
        <f>E496*F496</f>
        <v>0</v>
      </c>
      <c r="H496" s="267">
        <v>0.00067</v>
      </c>
      <c r="I496" s="268">
        <f>E496*H496</f>
        <v>0.02462384</v>
      </c>
      <c r="J496" s="267">
        <v>-0.261</v>
      </c>
      <c r="K496" s="268">
        <f>E496*J496</f>
        <v>-9.592272000000001</v>
      </c>
      <c r="O496" s="260">
        <v>2</v>
      </c>
      <c r="AA496" s="233">
        <v>1</v>
      </c>
      <c r="AB496" s="233">
        <v>1</v>
      </c>
      <c r="AC496" s="233">
        <v>1</v>
      </c>
      <c r="AZ496" s="233">
        <v>1</v>
      </c>
      <c r="BA496" s="233">
        <f>IF(AZ496=1,G496,0)</f>
        <v>0</v>
      </c>
      <c r="BB496" s="233">
        <f>IF(AZ496=2,G496,0)</f>
        <v>0</v>
      </c>
      <c r="BC496" s="233">
        <f>IF(AZ496=3,G496,0)</f>
        <v>0</v>
      </c>
      <c r="BD496" s="233">
        <f>IF(AZ496=4,G496,0)</f>
        <v>0</v>
      </c>
      <c r="BE496" s="233">
        <f>IF(AZ496=5,G496,0)</f>
        <v>0</v>
      </c>
      <c r="CA496" s="260">
        <v>1</v>
      </c>
      <c r="CB496" s="260">
        <v>1</v>
      </c>
    </row>
    <row r="497" spans="1:15" ht="12.75">
      <c r="A497" s="269"/>
      <c r="B497" s="272"/>
      <c r="C497" s="327" t="s">
        <v>725</v>
      </c>
      <c r="D497" s="328"/>
      <c r="E497" s="273">
        <v>24.942</v>
      </c>
      <c r="F497" s="274"/>
      <c r="G497" s="275"/>
      <c r="H497" s="276"/>
      <c r="I497" s="270"/>
      <c r="J497" s="277"/>
      <c r="K497" s="270"/>
      <c r="M497" s="271" t="s">
        <v>725</v>
      </c>
      <c r="O497" s="260"/>
    </row>
    <row r="498" spans="1:15" ht="12.75">
      <c r="A498" s="269"/>
      <c r="B498" s="272"/>
      <c r="C498" s="327" t="s">
        <v>726</v>
      </c>
      <c r="D498" s="328"/>
      <c r="E498" s="273">
        <v>1.17</v>
      </c>
      <c r="F498" s="274"/>
      <c r="G498" s="275"/>
      <c r="H498" s="276"/>
      <c r="I498" s="270"/>
      <c r="J498" s="277"/>
      <c r="K498" s="270"/>
      <c r="M498" s="271" t="s">
        <v>726</v>
      </c>
      <c r="O498" s="260"/>
    </row>
    <row r="499" spans="1:15" ht="12.75">
      <c r="A499" s="269"/>
      <c r="B499" s="272"/>
      <c r="C499" s="327" t="s">
        <v>717</v>
      </c>
      <c r="D499" s="328"/>
      <c r="E499" s="273">
        <v>0</v>
      </c>
      <c r="F499" s="274"/>
      <c r="G499" s="275"/>
      <c r="H499" s="276"/>
      <c r="I499" s="270"/>
      <c r="J499" s="277"/>
      <c r="K499" s="270"/>
      <c r="M499" s="271" t="s">
        <v>717</v>
      </c>
      <c r="O499" s="260"/>
    </row>
    <row r="500" spans="1:15" ht="12.75">
      <c r="A500" s="269"/>
      <c r="B500" s="272"/>
      <c r="C500" s="327" t="s">
        <v>727</v>
      </c>
      <c r="D500" s="328"/>
      <c r="E500" s="273">
        <v>1.17</v>
      </c>
      <c r="F500" s="274"/>
      <c r="G500" s="275"/>
      <c r="H500" s="276"/>
      <c r="I500" s="270"/>
      <c r="J500" s="277"/>
      <c r="K500" s="270"/>
      <c r="M500" s="271" t="s">
        <v>727</v>
      </c>
      <c r="O500" s="260"/>
    </row>
    <row r="501" spans="1:15" ht="12.75">
      <c r="A501" s="269"/>
      <c r="B501" s="272"/>
      <c r="C501" s="327" t="s">
        <v>720</v>
      </c>
      <c r="D501" s="328"/>
      <c r="E501" s="273">
        <v>0</v>
      </c>
      <c r="F501" s="274"/>
      <c r="G501" s="275"/>
      <c r="H501" s="276"/>
      <c r="I501" s="270"/>
      <c r="J501" s="277"/>
      <c r="K501" s="270"/>
      <c r="M501" s="271" t="s">
        <v>720</v>
      </c>
      <c r="O501" s="260"/>
    </row>
    <row r="502" spans="1:15" ht="12.75">
      <c r="A502" s="269"/>
      <c r="B502" s="272"/>
      <c r="C502" s="327" t="s">
        <v>728</v>
      </c>
      <c r="D502" s="328"/>
      <c r="E502" s="273">
        <v>9.47</v>
      </c>
      <c r="F502" s="274"/>
      <c r="G502" s="275"/>
      <c r="H502" s="276"/>
      <c r="I502" s="270"/>
      <c r="J502" s="277"/>
      <c r="K502" s="270"/>
      <c r="M502" s="271" t="s">
        <v>728</v>
      </c>
      <c r="O502" s="260"/>
    </row>
    <row r="503" spans="1:80" ht="12.75">
      <c r="A503" s="261">
        <v>123</v>
      </c>
      <c r="B503" s="262" t="s">
        <v>729</v>
      </c>
      <c r="C503" s="263" t="s">
        <v>730</v>
      </c>
      <c r="D503" s="264" t="s">
        <v>110</v>
      </c>
      <c r="E503" s="265">
        <v>65.3265</v>
      </c>
      <c r="F503" s="265">
        <v>0</v>
      </c>
      <c r="G503" s="266">
        <f>E503*F503</f>
        <v>0</v>
      </c>
      <c r="H503" s="267">
        <v>0.00128</v>
      </c>
      <c r="I503" s="268">
        <f>E503*H503</f>
        <v>0.08361792</v>
      </c>
      <c r="J503" s="267">
        <v>-1.8</v>
      </c>
      <c r="K503" s="268">
        <f>E503*J503</f>
        <v>-117.5877</v>
      </c>
      <c r="O503" s="260">
        <v>2</v>
      </c>
      <c r="AA503" s="233">
        <v>1</v>
      </c>
      <c r="AB503" s="233">
        <v>1</v>
      </c>
      <c r="AC503" s="233">
        <v>1</v>
      </c>
      <c r="AZ503" s="233">
        <v>1</v>
      </c>
      <c r="BA503" s="233">
        <f>IF(AZ503=1,G503,0)</f>
        <v>0</v>
      </c>
      <c r="BB503" s="233">
        <f>IF(AZ503=2,G503,0)</f>
        <v>0</v>
      </c>
      <c r="BC503" s="233">
        <f>IF(AZ503=3,G503,0)</f>
        <v>0</v>
      </c>
      <c r="BD503" s="233">
        <f>IF(AZ503=4,G503,0)</f>
        <v>0</v>
      </c>
      <c r="BE503" s="233">
        <f>IF(AZ503=5,G503,0)</f>
        <v>0</v>
      </c>
      <c r="CA503" s="260">
        <v>1</v>
      </c>
      <c r="CB503" s="260">
        <v>1</v>
      </c>
    </row>
    <row r="504" spans="1:15" ht="22.5">
      <c r="A504" s="269"/>
      <c r="B504" s="272"/>
      <c r="C504" s="327" t="s">
        <v>731</v>
      </c>
      <c r="D504" s="328"/>
      <c r="E504" s="273">
        <v>39.6145</v>
      </c>
      <c r="F504" s="274"/>
      <c r="G504" s="275"/>
      <c r="H504" s="276"/>
      <c r="I504" s="270"/>
      <c r="J504" s="277"/>
      <c r="K504" s="270"/>
      <c r="M504" s="271" t="s">
        <v>731</v>
      </c>
      <c r="O504" s="260"/>
    </row>
    <row r="505" spans="1:15" ht="12.75">
      <c r="A505" s="269"/>
      <c r="B505" s="272"/>
      <c r="C505" s="327" t="s">
        <v>732</v>
      </c>
      <c r="D505" s="328"/>
      <c r="E505" s="273">
        <v>16.8107</v>
      </c>
      <c r="F505" s="274"/>
      <c r="G505" s="275"/>
      <c r="H505" s="276"/>
      <c r="I505" s="270"/>
      <c r="J505" s="277"/>
      <c r="K505" s="270"/>
      <c r="M505" s="271" t="s">
        <v>732</v>
      </c>
      <c r="O505" s="260"/>
    </row>
    <row r="506" spans="1:15" ht="12.75">
      <c r="A506" s="269"/>
      <c r="B506" s="272"/>
      <c r="C506" s="327" t="s">
        <v>733</v>
      </c>
      <c r="D506" s="328"/>
      <c r="E506" s="273">
        <v>7.2864</v>
      </c>
      <c r="F506" s="274"/>
      <c r="G506" s="275"/>
      <c r="H506" s="276"/>
      <c r="I506" s="270"/>
      <c r="J506" s="277"/>
      <c r="K506" s="270"/>
      <c r="M506" s="271" t="s">
        <v>733</v>
      </c>
      <c r="O506" s="260"/>
    </row>
    <row r="507" spans="1:15" ht="12.75">
      <c r="A507" s="269"/>
      <c r="B507" s="272"/>
      <c r="C507" s="327" t="s">
        <v>734</v>
      </c>
      <c r="D507" s="328"/>
      <c r="E507" s="273">
        <v>1.6149</v>
      </c>
      <c r="F507" s="274"/>
      <c r="G507" s="275"/>
      <c r="H507" s="276"/>
      <c r="I507" s="270"/>
      <c r="J507" s="277"/>
      <c r="K507" s="270"/>
      <c r="M507" s="271" t="s">
        <v>734</v>
      </c>
      <c r="O507" s="260"/>
    </row>
    <row r="508" spans="1:80" ht="12.75">
      <c r="A508" s="261">
        <v>124</v>
      </c>
      <c r="B508" s="262" t="s">
        <v>735</v>
      </c>
      <c r="C508" s="263" t="s">
        <v>736</v>
      </c>
      <c r="D508" s="264" t="s">
        <v>110</v>
      </c>
      <c r="E508" s="265">
        <v>0.243</v>
      </c>
      <c r="F508" s="265">
        <v>0</v>
      </c>
      <c r="G508" s="266">
        <f>E508*F508</f>
        <v>0</v>
      </c>
      <c r="H508" s="267">
        <v>0.01249</v>
      </c>
      <c r="I508" s="268">
        <f>E508*H508</f>
        <v>0.00303507</v>
      </c>
      <c r="J508" s="267">
        <v>-1.8</v>
      </c>
      <c r="K508" s="268">
        <f>E508*J508</f>
        <v>-0.4374</v>
      </c>
      <c r="O508" s="260">
        <v>2</v>
      </c>
      <c r="AA508" s="233">
        <v>1</v>
      </c>
      <c r="AB508" s="233">
        <v>1</v>
      </c>
      <c r="AC508" s="233">
        <v>1</v>
      </c>
      <c r="AZ508" s="233">
        <v>1</v>
      </c>
      <c r="BA508" s="233">
        <f>IF(AZ508=1,G508,0)</f>
        <v>0</v>
      </c>
      <c r="BB508" s="233">
        <f>IF(AZ508=2,G508,0)</f>
        <v>0</v>
      </c>
      <c r="BC508" s="233">
        <f>IF(AZ508=3,G508,0)</f>
        <v>0</v>
      </c>
      <c r="BD508" s="233">
        <f>IF(AZ508=4,G508,0)</f>
        <v>0</v>
      </c>
      <c r="BE508" s="233">
        <f>IF(AZ508=5,G508,0)</f>
        <v>0</v>
      </c>
      <c r="CA508" s="260">
        <v>1</v>
      </c>
      <c r="CB508" s="260">
        <v>1</v>
      </c>
    </row>
    <row r="509" spans="1:15" ht="12.75">
      <c r="A509" s="269"/>
      <c r="B509" s="272"/>
      <c r="C509" s="327" t="s">
        <v>737</v>
      </c>
      <c r="D509" s="328"/>
      <c r="E509" s="273">
        <v>0.243</v>
      </c>
      <c r="F509" s="274"/>
      <c r="G509" s="275"/>
      <c r="H509" s="276"/>
      <c r="I509" s="270"/>
      <c r="J509" s="277"/>
      <c r="K509" s="270"/>
      <c r="M509" s="271" t="s">
        <v>737</v>
      </c>
      <c r="O509" s="260"/>
    </row>
    <row r="510" spans="1:80" ht="12.75">
      <c r="A510" s="261">
        <v>125</v>
      </c>
      <c r="B510" s="262" t="s">
        <v>738</v>
      </c>
      <c r="C510" s="263" t="s">
        <v>739</v>
      </c>
      <c r="D510" s="264" t="s">
        <v>110</v>
      </c>
      <c r="E510" s="265">
        <v>2.9168</v>
      </c>
      <c r="F510" s="265">
        <v>0</v>
      </c>
      <c r="G510" s="266">
        <f>E510*F510</f>
        <v>0</v>
      </c>
      <c r="H510" s="267">
        <v>0.00147</v>
      </c>
      <c r="I510" s="268">
        <f>E510*H510</f>
        <v>0.004287696</v>
      </c>
      <c r="J510" s="267">
        <v>-2.2</v>
      </c>
      <c r="K510" s="268">
        <f>E510*J510</f>
        <v>-6.41696</v>
      </c>
      <c r="O510" s="260">
        <v>2</v>
      </c>
      <c r="AA510" s="233">
        <v>1</v>
      </c>
      <c r="AB510" s="233">
        <v>1</v>
      </c>
      <c r="AC510" s="233">
        <v>1</v>
      </c>
      <c r="AZ510" s="233">
        <v>1</v>
      </c>
      <c r="BA510" s="233">
        <f>IF(AZ510=1,G510,0)</f>
        <v>0</v>
      </c>
      <c r="BB510" s="233">
        <f>IF(AZ510=2,G510,0)</f>
        <v>0</v>
      </c>
      <c r="BC510" s="233">
        <f>IF(AZ510=3,G510,0)</f>
        <v>0</v>
      </c>
      <c r="BD510" s="233">
        <f>IF(AZ510=4,G510,0)</f>
        <v>0</v>
      </c>
      <c r="BE510" s="233">
        <f>IF(AZ510=5,G510,0)</f>
        <v>0</v>
      </c>
      <c r="CA510" s="260">
        <v>1</v>
      </c>
      <c r="CB510" s="260">
        <v>1</v>
      </c>
    </row>
    <row r="511" spans="1:15" ht="12.75">
      <c r="A511" s="269"/>
      <c r="B511" s="272"/>
      <c r="C511" s="327" t="s">
        <v>740</v>
      </c>
      <c r="D511" s="328"/>
      <c r="E511" s="273">
        <v>2.9168</v>
      </c>
      <c r="F511" s="274"/>
      <c r="G511" s="275"/>
      <c r="H511" s="276"/>
      <c r="I511" s="270"/>
      <c r="J511" s="277"/>
      <c r="K511" s="270"/>
      <c r="M511" s="271" t="s">
        <v>740</v>
      </c>
      <c r="O511" s="260"/>
    </row>
    <row r="512" spans="1:80" ht="12.75">
      <c r="A512" s="261">
        <v>126</v>
      </c>
      <c r="B512" s="262" t="s">
        <v>741</v>
      </c>
      <c r="C512" s="263" t="s">
        <v>742</v>
      </c>
      <c r="D512" s="264" t="s">
        <v>182</v>
      </c>
      <c r="E512" s="265">
        <v>2.96</v>
      </c>
      <c r="F512" s="265">
        <v>0</v>
      </c>
      <c r="G512" s="266">
        <f>E512*F512</f>
        <v>0</v>
      </c>
      <c r="H512" s="267">
        <v>0</v>
      </c>
      <c r="I512" s="268">
        <f>E512*H512</f>
        <v>0</v>
      </c>
      <c r="J512" s="267">
        <v>-0.07</v>
      </c>
      <c r="K512" s="268">
        <f>E512*J512</f>
        <v>-0.20720000000000002</v>
      </c>
      <c r="O512" s="260">
        <v>2</v>
      </c>
      <c r="AA512" s="233">
        <v>1</v>
      </c>
      <c r="AB512" s="233">
        <v>1</v>
      </c>
      <c r="AC512" s="233">
        <v>1</v>
      </c>
      <c r="AZ512" s="233">
        <v>1</v>
      </c>
      <c r="BA512" s="233">
        <f>IF(AZ512=1,G512,0)</f>
        <v>0</v>
      </c>
      <c r="BB512" s="233">
        <f>IF(AZ512=2,G512,0)</f>
        <v>0</v>
      </c>
      <c r="BC512" s="233">
        <f>IF(AZ512=3,G512,0)</f>
        <v>0</v>
      </c>
      <c r="BD512" s="233">
        <f>IF(AZ512=4,G512,0)</f>
        <v>0</v>
      </c>
      <c r="BE512" s="233">
        <f>IF(AZ512=5,G512,0)</f>
        <v>0</v>
      </c>
      <c r="CA512" s="260">
        <v>1</v>
      </c>
      <c r="CB512" s="260">
        <v>1</v>
      </c>
    </row>
    <row r="513" spans="1:15" ht="12.75">
      <c r="A513" s="269"/>
      <c r="B513" s="272"/>
      <c r="C513" s="327" t="s">
        <v>743</v>
      </c>
      <c r="D513" s="328"/>
      <c r="E513" s="273">
        <v>2.96</v>
      </c>
      <c r="F513" s="274"/>
      <c r="G513" s="275"/>
      <c r="H513" s="276"/>
      <c r="I513" s="270"/>
      <c r="J513" s="277"/>
      <c r="K513" s="270"/>
      <c r="M513" s="271" t="s">
        <v>743</v>
      </c>
      <c r="O513" s="260"/>
    </row>
    <row r="514" spans="1:80" ht="12.75">
      <c r="A514" s="261">
        <v>127</v>
      </c>
      <c r="B514" s="262" t="s">
        <v>744</v>
      </c>
      <c r="C514" s="263" t="s">
        <v>745</v>
      </c>
      <c r="D514" s="264" t="s">
        <v>110</v>
      </c>
      <c r="E514" s="265">
        <v>14.54</v>
      </c>
      <c r="F514" s="265">
        <v>0</v>
      </c>
      <c r="G514" s="266">
        <f>E514*F514</f>
        <v>0</v>
      </c>
      <c r="H514" s="267">
        <v>0</v>
      </c>
      <c r="I514" s="268">
        <f>E514*H514</f>
        <v>0</v>
      </c>
      <c r="J514" s="267">
        <v>-2.2</v>
      </c>
      <c r="K514" s="268">
        <f>E514*J514</f>
        <v>-31.988</v>
      </c>
      <c r="O514" s="260">
        <v>2</v>
      </c>
      <c r="AA514" s="233">
        <v>1</v>
      </c>
      <c r="AB514" s="233">
        <v>1</v>
      </c>
      <c r="AC514" s="233">
        <v>1</v>
      </c>
      <c r="AZ514" s="233">
        <v>1</v>
      </c>
      <c r="BA514" s="233">
        <f>IF(AZ514=1,G514,0)</f>
        <v>0</v>
      </c>
      <c r="BB514" s="233">
        <f>IF(AZ514=2,G514,0)</f>
        <v>0</v>
      </c>
      <c r="BC514" s="233">
        <f>IF(AZ514=3,G514,0)</f>
        <v>0</v>
      </c>
      <c r="BD514" s="233">
        <f>IF(AZ514=4,G514,0)</f>
        <v>0</v>
      </c>
      <c r="BE514" s="233">
        <f>IF(AZ514=5,G514,0)</f>
        <v>0</v>
      </c>
      <c r="CA514" s="260">
        <v>1</v>
      </c>
      <c r="CB514" s="260">
        <v>1</v>
      </c>
    </row>
    <row r="515" spans="1:15" ht="12.75">
      <c r="A515" s="269"/>
      <c r="B515" s="272"/>
      <c r="C515" s="327" t="s">
        <v>746</v>
      </c>
      <c r="D515" s="328"/>
      <c r="E515" s="273">
        <v>1.1</v>
      </c>
      <c r="F515" s="274"/>
      <c r="G515" s="275"/>
      <c r="H515" s="276"/>
      <c r="I515" s="270"/>
      <c r="J515" s="277"/>
      <c r="K515" s="270"/>
      <c r="M515" s="271" t="s">
        <v>746</v>
      </c>
      <c r="O515" s="260"/>
    </row>
    <row r="516" spans="1:15" ht="12.75">
      <c r="A516" s="269"/>
      <c r="B516" s="272"/>
      <c r="C516" s="327" t="s">
        <v>747</v>
      </c>
      <c r="D516" s="328"/>
      <c r="E516" s="273">
        <v>6.46</v>
      </c>
      <c r="F516" s="274"/>
      <c r="G516" s="275"/>
      <c r="H516" s="276"/>
      <c r="I516" s="270"/>
      <c r="J516" s="277"/>
      <c r="K516" s="270"/>
      <c r="M516" s="271" t="s">
        <v>747</v>
      </c>
      <c r="O516" s="260"/>
    </row>
    <row r="517" spans="1:15" ht="12.75">
      <c r="A517" s="269"/>
      <c r="B517" s="272"/>
      <c r="C517" s="327" t="s">
        <v>748</v>
      </c>
      <c r="D517" s="328"/>
      <c r="E517" s="273">
        <v>0.85</v>
      </c>
      <c r="F517" s="274"/>
      <c r="G517" s="275"/>
      <c r="H517" s="276"/>
      <c r="I517" s="270"/>
      <c r="J517" s="277"/>
      <c r="K517" s="270"/>
      <c r="M517" s="271" t="s">
        <v>748</v>
      </c>
      <c r="O517" s="260"/>
    </row>
    <row r="518" spans="1:15" ht="12.75">
      <c r="A518" s="269"/>
      <c r="B518" s="272"/>
      <c r="C518" s="327" t="s">
        <v>749</v>
      </c>
      <c r="D518" s="328"/>
      <c r="E518" s="273">
        <v>6.13</v>
      </c>
      <c r="F518" s="274"/>
      <c r="G518" s="275"/>
      <c r="H518" s="276"/>
      <c r="I518" s="270"/>
      <c r="J518" s="277"/>
      <c r="K518" s="270"/>
      <c r="M518" s="271" t="s">
        <v>749</v>
      </c>
      <c r="O518" s="260"/>
    </row>
    <row r="519" spans="1:80" ht="12.75">
      <c r="A519" s="261">
        <v>128</v>
      </c>
      <c r="B519" s="262" t="s">
        <v>750</v>
      </c>
      <c r="C519" s="263" t="s">
        <v>751</v>
      </c>
      <c r="D519" s="264" t="s">
        <v>106</v>
      </c>
      <c r="E519" s="265">
        <v>61.07</v>
      </c>
      <c r="F519" s="265">
        <v>0</v>
      </c>
      <c r="G519" s="266">
        <f>E519*F519</f>
        <v>0</v>
      </c>
      <c r="H519" s="267">
        <v>0</v>
      </c>
      <c r="I519" s="268">
        <f>E519*H519</f>
        <v>0</v>
      </c>
      <c r="J519" s="267">
        <v>-0.02</v>
      </c>
      <c r="K519" s="268">
        <f>E519*J519</f>
        <v>-1.2214</v>
      </c>
      <c r="O519" s="260">
        <v>2</v>
      </c>
      <c r="AA519" s="233">
        <v>1</v>
      </c>
      <c r="AB519" s="233">
        <v>1</v>
      </c>
      <c r="AC519" s="233">
        <v>1</v>
      </c>
      <c r="AZ519" s="233">
        <v>1</v>
      </c>
      <c r="BA519" s="233">
        <f>IF(AZ519=1,G519,0)</f>
        <v>0</v>
      </c>
      <c r="BB519" s="233">
        <f>IF(AZ519=2,G519,0)</f>
        <v>0</v>
      </c>
      <c r="BC519" s="233">
        <f>IF(AZ519=3,G519,0)</f>
        <v>0</v>
      </c>
      <c r="BD519" s="233">
        <f>IF(AZ519=4,G519,0)</f>
        <v>0</v>
      </c>
      <c r="BE519" s="233">
        <f>IF(AZ519=5,G519,0)</f>
        <v>0</v>
      </c>
      <c r="CA519" s="260">
        <v>1</v>
      </c>
      <c r="CB519" s="260">
        <v>1</v>
      </c>
    </row>
    <row r="520" spans="1:15" ht="12.75">
      <c r="A520" s="269"/>
      <c r="B520" s="272"/>
      <c r="C520" s="327" t="s">
        <v>752</v>
      </c>
      <c r="D520" s="328"/>
      <c r="E520" s="273">
        <v>61.07</v>
      </c>
      <c r="F520" s="274"/>
      <c r="G520" s="275"/>
      <c r="H520" s="276"/>
      <c r="I520" s="270"/>
      <c r="J520" s="277"/>
      <c r="K520" s="270"/>
      <c r="M520" s="271" t="s">
        <v>752</v>
      </c>
      <c r="O520" s="260"/>
    </row>
    <row r="521" spans="1:80" ht="12.75">
      <c r="A521" s="261">
        <v>129</v>
      </c>
      <c r="B521" s="262" t="s">
        <v>753</v>
      </c>
      <c r="C521" s="263" t="s">
        <v>754</v>
      </c>
      <c r="D521" s="264" t="s">
        <v>110</v>
      </c>
      <c r="E521" s="265">
        <v>68.2582</v>
      </c>
      <c r="F521" s="265">
        <v>0</v>
      </c>
      <c r="G521" s="266">
        <f>E521*F521</f>
        <v>0</v>
      </c>
      <c r="H521" s="267">
        <v>0</v>
      </c>
      <c r="I521" s="268">
        <f>E521*H521</f>
        <v>0</v>
      </c>
      <c r="J521" s="267">
        <v>-1.4</v>
      </c>
      <c r="K521" s="268">
        <f>E521*J521</f>
        <v>-95.56148</v>
      </c>
      <c r="O521" s="260">
        <v>2</v>
      </c>
      <c r="AA521" s="233">
        <v>1</v>
      </c>
      <c r="AB521" s="233">
        <v>1</v>
      </c>
      <c r="AC521" s="233">
        <v>1</v>
      </c>
      <c r="AZ521" s="233">
        <v>1</v>
      </c>
      <c r="BA521" s="233">
        <f>IF(AZ521=1,G521,0)</f>
        <v>0</v>
      </c>
      <c r="BB521" s="233">
        <f>IF(AZ521=2,G521,0)</f>
        <v>0</v>
      </c>
      <c r="BC521" s="233">
        <f>IF(AZ521=3,G521,0)</f>
        <v>0</v>
      </c>
      <c r="BD521" s="233">
        <f>IF(AZ521=4,G521,0)</f>
        <v>0</v>
      </c>
      <c r="BE521" s="233">
        <f>IF(AZ521=5,G521,0)</f>
        <v>0</v>
      </c>
      <c r="CA521" s="260">
        <v>1</v>
      </c>
      <c r="CB521" s="260">
        <v>1</v>
      </c>
    </row>
    <row r="522" spans="1:15" ht="22.5">
      <c r="A522" s="269"/>
      <c r="B522" s="272"/>
      <c r="C522" s="327" t="s">
        <v>755</v>
      </c>
      <c r="D522" s="328"/>
      <c r="E522" s="273">
        <v>18.32</v>
      </c>
      <c r="F522" s="274"/>
      <c r="G522" s="275"/>
      <c r="H522" s="276"/>
      <c r="I522" s="270"/>
      <c r="J522" s="277"/>
      <c r="K522" s="270"/>
      <c r="M522" s="271" t="s">
        <v>755</v>
      </c>
      <c r="O522" s="260"/>
    </row>
    <row r="523" spans="1:15" ht="12.75">
      <c r="A523" s="269"/>
      <c r="B523" s="272"/>
      <c r="C523" s="327" t="s">
        <v>756</v>
      </c>
      <c r="D523" s="328"/>
      <c r="E523" s="273">
        <v>17.64</v>
      </c>
      <c r="F523" s="274"/>
      <c r="G523" s="275"/>
      <c r="H523" s="276"/>
      <c r="I523" s="270"/>
      <c r="J523" s="277"/>
      <c r="K523" s="270"/>
      <c r="M523" s="271" t="s">
        <v>756</v>
      </c>
      <c r="O523" s="260"/>
    </row>
    <row r="524" spans="1:15" ht="12.75">
      <c r="A524" s="269"/>
      <c r="B524" s="272"/>
      <c r="C524" s="327" t="s">
        <v>757</v>
      </c>
      <c r="D524" s="328"/>
      <c r="E524" s="273">
        <v>17.16</v>
      </c>
      <c r="F524" s="274"/>
      <c r="G524" s="275"/>
      <c r="H524" s="276"/>
      <c r="I524" s="270"/>
      <c r="J524" s="277"/>
      <c r="K524" s="270"/>
      <c r="M524" s="271" t="s">
        <v>757</v>
      </c>
      <c r="O524" s="260"/>
    </row>
    <row r="525" spans="1:15" ht="12.75">
      <c r="A525" s="269"/>
      <c r="B525" s="272"/>
      <c r="C525" s="327" t="s">
        <v>758</v>
      </c>
      <c r="D525" s="328"/>
      <c r="E525" s="273">
        <v>15.1382</v>
      </c>
      <c r="F525" s="274"/>
      <c r="G525" s="275"/>
      <c r="H525" s="276"/>
      <c r="I525" s="270"/>
      <c r="J525" s="277"/>
      <c r="K525" s="270"/>
      <c r="M525" s="271" t="s">
        <v>758</v>
      </c>
      <c r="O525" s="260"/>
    </row>
    <row r="526" spans="1:80" ht="12.75">
      <c r="A526" s="261">
        <v>130</v>
      </c>
      <c r="B526" s="262" t="s">
        <v>759</v>
      </c>
      <c r="C526" s="263" t="s">
        <v>760</v>
      </c>
      <c r="D526" s="264" t="s">
        <v>106</v>
      </c>
      <c r="E526" s="265">
        <v>1.3944</v>
      </c>
      <c r="F526" s="265">
        <v>0</v>
      </c>
      <c r="G526" s="266">
        <f>E526*F526</f>
        <v>0</v>
      </c>
      <c r="H526" s="267">
        <v>0</v>
      </c>
      <c r="I526" s="268">
        <f>E526*H526</f>
        <v>0</v>
      </c>
      <c r="J526" s="267">
        <v>-0.055</v>
      </c>
      <c r="K526" s="268">
        <f>E526*J526</f>
        <v>-0.07669200000000001</v>
      </c>
      <c r="O526" s="260">
        <v>2</v>
      </c>
      <c r="AA526" s="233">
        <v>1</v>
      </c>
      <c r="AB526" s="233">
        <v>1</v>
      </c>
      <c r="AC526" s="233">
        <v>1</v>
      </c>
      <c r="AZ526" s="233">
        <v>1</v>
      </c>
      <c r="BA526" s="233">
        <f>IF(AZ526=1,G526,0)</f>
        <v>0</v>
      </c>
      <c r="BB526" s="233">
        <f>IF(AZ526=2,G526,0)</f>
        <v>0</v>
      </c>
      <c r="BC526" s="233">
        <f>IF(AZ526=3,G526,0)</f>
        <v>0</v>
      </c>
      <c r="BD526" s="233">
        <f>IF(AZ526=4,G526,0)</f>
        <v>0</v>
      </c>
      <c r="BE526" s="233">
        <f>IF(AZ526=5,G526,0)</f>
        <v>0</v>
      </c>
      <c r="CA526" s="260">
        <v>1</v>
      </c>
      <c r="CB526" s="260">
        <v>1</v>
      </c>
    </row>
    <row r="527" spans="1:15" ht="12.75">
      <c r="A527" s="269"/>
      <c r="B527" s="272"/>
      <c r="C527" s="327" t="s">
        <v>761</v>
      </c>
      <c r="D527" s="328"/>
      <c r="E527" s="273">
        <v>1.0944</v>
      </c>
      <c r="F527" s="274"/>
      <c r="G527" s="275"/>
      <c r="H527" s="276"/>
      <c r="I527" s="270"/>
      <c r="J527" s="277"/>
      <c r="K527" s="270"/>
      <c r="M527" s="271" t="s">
        <v>761</v>
      </c>
      <c r="O527" s="260"/>
    </row>
    <row r="528" spans="1:15" ht="12.75">
      <c r="A528" s="269"/>
      <c r="B528" s="272"/>
      <c r="C528" s="327" t="s">
        <v>762</v>
      </c>
      <c r="D528" s="328"/>
      <c r="E528" s="273">
        <v>0.3</v>
      </c>
      <c r="F528" s="274"/>
      <c r="G528" s="275"/>
      <c r="H528" s="276"/>
      <c r="I528" s="270"/>
      <c r="J528" s="277"/>
      <c r="K528" s="270"/>
      <c r="M528" s="271" t="s">
        <v>762</v>
      </c>
      <c r="O528" s="260"/>
    </row>
    <row r="529" spans="1:80" ht="12.75">
      <c r="A529" s="261">
        <v>131</v>
      </c>
      <c r="B529" s="262" t="s">
        <v>763</v>
      </c>
      <c r="C529" s="263" t="s">
        <v>764</v>
      </c>
      <c r="D529" s="264" t="s">
        <v>212</v>
      </c>
      <c r="E529" s="265">
        <v>89</v>
      </c>
      <c r="F529" s="265">
        <v>0</v>
      </c>
      <c r="G529" s="266">
        <f>E529*F529</f>
        <v>0</v>
      </c>
      <c r="H529" s="267">
        <v>0</v>
      </c>
      <c r="I529" s="268">
        <f>E529*H529</f>
        <v>0</v>
      </c>
      <c r="J529" s="267">
        <v>0</v>
      </c>
      <c r="K529" s="268">
        <f>E529*J529</f>
        <v>0</v>
      </c>
      <c r="O529" s="260">
        <v>2</v>
      </c>
      <c r="AA529" s="233">
        <v>1</v>
      </c>
      <c r="AB529" s="233">
        <v>1</v>
      </c>
      <c r="AC529" s="233">
        <v>1</v>
      </c>
      <c r="AZ529" s="233">
        <v>1</v>
      </c>
      <c r="BA529" s="233">
        <f>IF(AZ529=1,G529,0)</f>
        <v>0</v>
      </c>
      <c r="BB529" s="233">
        <f>IF(AZ529=2,G529,0)</f>
        <v>0</v>
      </c>
      <c r="BC529" s="233">
        <f>IF(AZ529=3,G529,0)</f>
        <v>0</v>
      </c>
      <c r="BD529" s="233">
        <f>IF(AZ529=4,G529,0)</f>
        <v>0</v>
      </c>
      <c r="BE529" s="233">
        <f>IF(AZ529=5,G529,0)</f>
        <v>0</v>
      </c>
      <c r="CA529" s="260">
        <v>1</v>
      </c>
      <c r="CB529" s="260">
        <v>1</v>
      </c>
    </row>
    <row r="530" spans="1:15" ht="12.75">
      <c r="A530" s="269"/>
      <c r="B530" s="272"/>
      <c r="C530" s="327" t="s">
        <v>765</v>
      </c>
      <c r="D530" s="328"/>
      <c r="E530" s="273">
        <v>5</v>
      </c>
      <c r="F530" s="274"/>
      <c r="G530" s="275"/>
      <c r="H530" s="276"/>
      <c r="I530" s="270"/>
      <c r="J530" s="277"/>
      <c r="K530" s="270"/>
      <c r="M530" s="271" t="s">
        <v>765</v>
      </c>
      <c r="O530" s="260"/>
    </row>
    <row r="531" spans="1:15" ht="12.75">
      <c r="A531" s="269"/>
      <c r="B531" s="272"/>
      <c r="C531" s="327" t="s">
        <v>766</v>
      </c>
      <c r="D531" s="328"/>
      <c r="E531" s="273">
        <v>27</v>
      </c>
      <c r="F531" s="274"/>
      <c r="G531" s="275"/>
      <c r="H531" s="276"/>
      <c r="I531" s="270"/>
      <c r="J531" s="277"/>
      <c r="K531" s="270"/>
      <c r="M531" s="271" t="s">
        <v>766</v>
      </c>
      <c r="O531" s="260"/>
    </row>
    <row r="532" spans="1:15" ht="12.75">
      <c r="A532" s="269"/>
      <c r="B532" s="272"/>
      <c r="C532" s="327" t="s">
        <v>767</v>
      </c>
      <c r="D532" s="328"/>
      <c r="E532" s="273">
        <v>27</v>
      </c>
      <c r="F532" s="274"/>
      <c r="G532" s="275"/>
      <c r="H532" s="276"/>
      <c r="I532" s="270"/>
      <c r="J532" s="277"/>
      <c r="K532" s="270"/>
      <c r="M532" s="271" t="s">
        <v>767</v>
      </c>
      <c r="O532" s="260"/>
    </row>
    <row r="533" spans="1:15" ht="12.75">
      <c r="A533" s="269"/>
      <c r="B533" s="272"/>
      <c r="C533" s="327" t="s">
        <v>768</v>
      </c>
      <c r="D533" s="328"/>
      <c r="E533" s="273">
        <v>30</v>
      </c>
      <c r="F533" s="274"/>
      <c r="G533" s="275"/>
      <c r="H533" s="276"/>
      <c r="I533" s="270"/>
      <c r="J533" s="277"/>
      <c r="K533" s="270"/>
      <c r="M533" s="271" t="s">
        <v>768</v>
      </c>
      <c r="O533" s="260"/>
    </row>
    <row r="534" spans="1:80" ht="12.75">
      <c r="A534" s="261">
        <v>132</v>
      </c>
      <c r="B534" s="262" t="s">
        <v>769</v>
      </c>
      <c r="C534" s="263" t="s">
        <v>770</v>
      </c>
      <c r="D534" s="264" t="s">
        <v>212</v>
      </c>
      <c r="E534" s="265">
        <v>46</v>
      </c>
      <c r="F534" s="265">
        <v>0</v>
      </c>
      <c r="G534" s="266">
        <f>E534*F534</f>
        <v>0</v>
      </c>
      <c r="H534" s="267">
        <v>0</v>
      </c>
      <c r="I534" s="268">
        <f>E534*H534</f>
        <v>0</v>
      </c>
      <c r="J534" s="267">
        <v>0</v>
      </c>
      <c r="K534" s="268">
        <f>E534*J534</f>
        <v>0</v>
      </c>
      <c r="O534" s="260">
        <v>2</v>
      </c>
      <c r="AA534" s="233">
        <v>1</v>
      </c>
      <c r="AB534" s="233">
        <v>1</v>
      </c>
      <c r="AC534" s="233">
        <v>1</v>
      </c>
      <c r="AZ534" s="233">
        <v>1</v>
      </c>
      <c r="BA534" s="233">
        <f>IF(AZ534=1,G534,0)</f>
        <v>0</v>
      </c>
      <c r="BB534" s="233">
        <f>IF(AZ534=2,G534,0)</f>
        <v>0</v>
      </c>
      <c r="BC534" s="233">
        <f>IF(AZ534=3,G534,0)</f>
        <v>0</v>
      </c>
      <c r="BD534" s="233">
        <f>IF(AZ534=4,G534,0)</f>
        <v>0</v>
      </c>
      <c r="BE534" s="233">
        <f>IF(AZ534=5,G534,0)</f>
        <v>0</v>
      </c>
      <c r="CA534" s="260">
        <v>1</v>
      </c>
      <c r="CB534" s="260">
        <v>1</v>
      </c>
    </row>
    <row r="535" spans="1:15" ht="12.75">
      <c r="A535" s="269"/>
      <c r="B535" s="272"/>
      <c r="C535" s="327" t="s">
        <v>771</v>
      </c>
      <c r="D535" s="328"/>
      <c r="E535" s="273">
        <v>15</v>
      </c>
      <c r="F535" s="274"/>
      <c r="G535" s="275"/>
      <c r="H535" s="276"/>
      <c r="I535" s="270"/>
      <c r="J535" s="277"/>
      <c r="K535" s="270"/>
      <c r="M535" s="271" t="s">
        <v>771</v>
      </c>
      <c r="O535" s="260"/>
    </row>
    <row r="536" spans="1:15" ht="12.75">
      <c r="A536" s="269"/>
      <c r="B536" s="272"/>
      <c r="C536" s="327" t="s">
        <v>772</v>
      </c>
      <c r="D536" s="328"/>
      <c r="E536" s="273">
        <v>10</v>
      </c>
      <c r="F536" s="274"/>
      <c r="G536" s="275"/>
      <c r="H536" s="276"/>
      <c r="I536" s="270"/>
      <c r="J536" s="277"/>
      <c r="K536" s="270"/>
      <c r="M536" s="271" t="s">
        <v>772</v>
      </c>
      <c r="O536" s="260"/>
    </row>
    <row r="537" spans="1:15" ht="12.75">
      <c r="A537" s="269"/>
      <c r="B537" s="272"/>
      <c r="C537" s="327" t="s">
        <v>773</v>
      </c>
      <c r="D537" s="328"/>
      <c r="E537" s="273">
        <v>10</v>
      </c>
      <c r="F537" s="274"/>
      <c r="G537" s="275"/>
      <c r="H537" s="276"/>
      <c r="I537" s="270"/>
      <c r="J537" s="277"/>
      <c r="K537" s="270"/>
      <c r="M537" s="271" t="s">
        <v>773</v>
      </c>
      <c r="O537" s="260"/>
    </row>
    <row r="538" spans="1:15" ht="12.75">
      <c r="A538" s="269"/>
      <c r="B538" s="272"/>
      <c r="C538" s="327" t="s">
        <v>774</v>
      </c>
      <c r="D538" s="328"/>
      <c r="E538" s="273">
        <v>11</v>
      </c>
      <c r="F538" s="274"/>
      <c r="G538" s="275"/>
      <c r="H538" s="276"/>
      <c r="I538" s="270"/>
      <c r="J538" s="277"/>
      <c r="K538" s="270"/>
      <c r="M538" s="271" t="s">
        <v>774</v>
      </c>
      <c r="O538" s="260"/>
    </row>
    <row r="539" spans="1:80" ht="12.75">
      <c r="A539" s="261">
        <v>133</v>
      </c>
      <c r="B539" s="262" t="s">
        <v>775</v>
      </c>
      <c r="C539" s="263" t="s">
        <v>776</v>
      </c>
      <c r="D539" s="264" t="s">
        <v>106</v>
      </c>
      <c r="E539" s="265">
        <v>7.473</v>
      </c>
      <c r="F539" s="265">
        <v>0</v>
      </c>
      <c r="G539" s="266">
        <f>E539*F539</f>
        <v>0</v>
      </c>
      <c r="H539" s="267">
        <v>0.00219</v>
      </c>
      <c r="I539" s="268">
        <f>E539*H539</f>
        <v>0.01636587</v>
      </c>
      <c r="J539" s="267">
        <v>-0.075</v>
      </c>
      <c r="K539" s="268">
        <f>E539*J539</f>
        <v>-0.560475</v>
      </c>
      <c r="O539" s="260">
        <v>2</v>
      </c>
      <c r="AA539" s="233">
        <v>1</v>
      </c>
      <c r="AB539" s="233">
        <v>1</v>
      </c>
      <c r="AC539" s="233">
        <v>1</v>
      </c>
      <c r="AZ539" s="233">
        <v>1</v>
      </c>
      <c r="BA539" s="233">
        <f>IF(AZ539=1,G539,0)</f>
        <v>0</v>
      </c>
      <c r="BB539" s="233">
        <f>IF(AZ539=2,G539,0)</f>
        <v>0</v>
      </c>
      <c r="BC539" s="233">
        <f>IF(AZ539=3,G539,0)</f>
        <v>0</v>
      </c>
      <c r="BD539" s="233">
        <f>IF(AZ539=4,G539,0)</f>
        <v>0</v>
      </c>
      <c r="BE539" s="233">
        <f>IF(AZ539=5,G539,0)</f>
        <v>0</v>
      </c>
      <c r="CA539" s="260">
        <v>1</v>
      </c>
      <c r="CB539" s="260">
        <v>1</v>
      </c>
    </row>
    <row r="540" spans="1:15" ht="12.75">
      <c r="A540" s="269"/>
      <c r="B540" s="272"/>
      <c r="C540" s="327" t="s">
        <v>777</v>
      </c>
      <c r="D540" s="328"/>
      <c r="E540" s="273">
        <v>1.5435</v>
      </c>
      <c r="F540" s="274"/>
      <c r="G540" s="275"/>
      <c r="H540" s="276"/>
      <c r="I540" s="270"/>
      <c r="J540" s="277"/>
      <c r="K540" s="270"/>
      <c r="M540" s="271" t="s">
        <v>777</v>
      </c>
      <c r="O540" s="260"/>
    </row>
    <row r="541" spans="1:15" ht="12.75">
      <c r="A541" s="269"/>
      <c r="B541" s="272"/>
      <c r="C541" s="327" t="s">
        <v>778</v>
      </c>
      <c r="D541" s="328"/>
      <c r="E541" s="273">
        <v>2.064</v>
      </c>
      <c r="F541" s="274"/>
      <c r="G541" s="275"/>
      <c r="H541" s="276"/>
      <c r="I541" s="270"/>
      <c r="J541" s="277"/>
      <c r="K541" s="270"/>
      <c r="M541" s="271" t="s">
        <v>778</v>
      </c>
      <c r="O541" s="260"/>
    </row>
    <row r="542" spans="1:15" ht="12.75">
      <c r="A542" s="269"/>
      <c r="B542" s="272"/>
      <c r="C542" s="327" t="s">
        <v>779</v>
      </c>
      <c r="D542" s="328"/>
      <c r="E542" s="273">
        <v>2.064</v>
      </c>
      <c r="F542" s="274"/>
      <c r="G542" s="275"/>
      <c r="H542" s="276"/>
      <c r="I542" s="270"/>
      <c r="J542" s="277"/>
      <c r="K542" s="270"/>
      <c r="M542" s="271" t="s">
        <v>779</v>
      </c>
      <c r="O542" s="260"/>
    </row>
    <row r="543" spans="1:15" ht="12.75">
      <c r="A543" s="269"/>
      <c r="B543" s="272"/>
      <c r="C543" s="327" t="s">
        <v>780</v>
      </c>
      <c r="D543" s="328"/>
      <c r="E543" s="273">
        <v>1.8015</v>
      </c>
      <c r="F543" s="274"/>
      <c r="G543" s="275"/>
      <c r="H543" s="276"/>
      <c r="I543" s="270"/>
      <c r="J543" s="277"/>
      <c r="K543" s="270"/>
      <c r="M543" s="271" t="s">
        <v>780</v>
      </c>
      <c r="O543" s="260"/>
    </row>
    <row r="544" spans="1:80" ht="12.75">
      <c r="A544" s="261">
        <v>134</v>
      </c>
      <c r="B544" s="262" t="s">
        <v>781</v>
      </c>
      <c r="C544" s="263" t="s">
        <v>782</v>
      </c>
      <c r="D544" s="264" t="s">
        <v>106</v>
      </c>
      <c r="E544" s="265">
        <v>37.4524</v>
      </c>
      <c r="F544" s="265">
        <v>0</v>
      </c>
      <c r="G544" s="266">
        <f>E544*F544</f>
        <v>0</v>
      </c>
      <c r="H544" s="267">
        <v>0.001</v>
      </c>
      <c r="I544" s="268">
        <f>E544*H544</f>
        <v>0.0374524</v>
      </c>
      <c r="J544" s="267">
        <v>-0.062</v>
      </c>
      <c r="K544" s="268">
        <f>E544*J544</f>
        <v>-2.3220487999999997</v>
      </c>
      <c r="O544" s="260">
        <v>2</v>
      </c>
      <c r="AA544" s="233">
        <v>1</v>
      </c>
      <c r="AB544" s="233">
        <v>1</v>
      </c>
      <c r="AC544" s="233">
        <v>1</v>
      </c>
      <c r="AZ544" s="233">
        <v>1</v>
      </c>
      <c r="BA544" s="233">
        <f>IF(AZ544=1,G544,0)</f>
        <v>0</v>
      </c>
      <c r="BB544" s="233">
        <f>IF(AZ544=2,G544,0)</f>
        <v>0</v>
      </c>
      <c r="BC544" s="233">
        <f>IF(AZ544=3,G544,0)</f>
        <v>0</v>
      </c>
      <c r="BD544" s="233">
        <f>IF(AZ544=4,G544,0)</f>
        <v>0</v>
      </c>
      <c r="BE544" s="233">
        <f>IF(AZ544=5,G544,0)</f>
        <v>0</v>
      </c>
      <c r="CA544" s="260">
        <v>1</v>
      </c>
      <c r="CB544" s="260">
        <v>1</v>
      </c>
    </row>
    <row r="545" spans="1:15" ht="12.75">
      <c r="A545" s="269"/>
      <c r="B545" s="272"/>
      <c r="C545" s="327" t="s">
        <v>783</v>
      </c>
      <c r="D545" s="328"/>
      <c r="E545" s="273">
        <v>3.6</v>
      </c>
      <c r="F545" s="274"/>
      <c r="G545" s="275"/>
      <c r="H545" s="276"/>
      <c r="I545" s="270"/>
      <c r="J545" s="277"/>
      <c r="K545" s="270"/>
      <c r="M545" s="271" t="s">
        <v>783</v>
      </c>
      <c r="O545" s="260"/>
    </row>
    <row r="546" spans="1:15" ht="12.75">
      <c r="A546" s="269"/>
      <c r="B546" s="272"/>
      <c r="C546" s="327" t="s">
        <v>784</v>
      </c>
      <c r="D546" s="328"/>
      <c r="E546" s="273">
        <v>11.4347</v>
      </c>
      <c r="F546" s="274"/>
      <c r="G546" s="275"/>
      <c r="H546" s="276"/>
      <c r="I546" s="270"/>
      <c r="J546" s="277"/>
      <c r="K546" s="270"/>
      <c r="M546" s="271" t="s">
        <v>784</v>
      </c>
      <c r="O546" s="260"/>
    </row>
    <row r="547" spans="1:15" ht="12.75">
      <c r="A547" s="269"/>
      <c r="B547" s="272"/>
      <c r="C547" s="327" t="s">
        <v>785</v>
      </c>
      <c r="D547" s="328"/>
      <c r="E547" s="273">
        <v>11.4347</v>
      </c>
      <c r="F547" s="274"/>
      <c r="G547" s="275"/>
      <c r="H547" s="276"/>
      <c r="I547" s="270"/>
      <c r="J547" s="277"/>
      <c r="K547" s="270"/>
      <c r="M547" s="271" t="s">
        <v>785</v>
      </c>
      <c r="O547" s="260"/>
    </row>
    <row r="548" spans="1:15" ht="12.75">
      <c r="A548" s="269"/>
      <c r="B548" s="272"/>
      <c r="C548" s="327" t="s">
        <v>786</v>
      </c>
      <c r="D548" s="328"/>
      <c r="E548" s="273">
        <v>10.983</v>
      </c>
      <c r="F548" s="274"/>
      <c r="G548" s="275"/>
      <c r="H548" s="276"/>
      <c r="I548" s="270"/>
      <c r="J548" s="277"/>
      <c r="K548" s="270"/>
      <c r="M548" s="271" t="s">
        <v>786</v>
      </c>
      <c r="O548" s="260"/>
    </row>
    <row r="549" spans="1:80" ht="12.75">
      <c r="A549" s="261">
        <v>135</v>
      </c>
      <c r="B549" s="262" t="s">
        <v>787</v>
      </c>
      <c r="C549" s="263" t="s">
        <v>788</v>
      </c>
      <c r="D549" s="264" t="s">
        <v>106</v>
      </c>
      <c r="E549" s="265">
        <v>3.225</v>
      </c>
      <c r="F549" s="265">
        <v>0</v>
      </c>
      <c r="G549" s="266">
        <f>E549*F549</f>
        <v>0</v>
      </c>
      <c r="H549" s="267">
        <v>0.00092</v>
      </c>
      <c r="I549" s="268">
        <f>E549*H549</f>
        <v>0.002967</v>
      </c>
      <c r="J549" s="267">
        <v>-0.054</v>
      </c>
      <c r="K549" s="268">
        <f>E549*J549</f>
        <v>-0.17415</v>
      </c>
      <c r="O549" s="260">
        <v>2</v>
      </c>
      <c r="AA549" s="233">
        <v>1</v>
      </c>
      <c r="AB549" s="233">
        <v>1</v>
      </c>
      <c r="AC549" s="233">
        <v>1</v>
      </c>
      <c r="AZ549" s="233">
        <v>1</v>
      </c>
      <c r="BA549" s="233">
        <f>IF(AZ549=1,G549,0)</f>
        <v>0</v>
      </c>
      <c r="BB549" s="233">
        <f>IF(AZ549=2,G549,0)</f>
        <v>0</v>
      </c>
      <c r="BC549" s="233">
        <f>IF(AZ549=3,G549,0)</f>
        <v>0</v>
      </c>
      <c r="BD549" s="233">
        <f>IF(AZ549=4,G549,0)</f>
        <v>0</v>
      </c>
      <c r="BE549" s="233">
        <f>IF(AZ549=5,G549,0)</f>
        <v>0</v>
      </c>
      <c r="CA549" s="260">
        <v>1</v>
      </c>
      <c r="CB549" s="260">
        <v>1</v>
      </c>
    </row>
    <row r="550" spans="1:15" ht="12.75">
      <c r="A550" s="269"/>
      <c r="B550" s="272"/>
      <c r="C550" s="327" t="s">
        <v>789</v>
      </c>
      <c r="D550" s="328"/>
      <c r="E550" s="273">
        <v>3.225</v>
      </c>
      <c r="F550" s="274"/>
      <c r="G550" s="275"/>
      <c r="H550" s="276"/>
      <c r="I550" s="270"/>
      <c r="J550" s="277"/>
      <c r="K550" s="270"/>
      <c r="M550" s="271" t="s">
        <v>789</v>
      </c>
      <c r="O550" s="260"/>
    </row>
    <row r="551" spans="1:80" ht="12.75">
      <c r="A551" s="261">
        <v>136</v>
      </c>
      <c r="B551" s="262" t="s">
        <v>790</v>
      </c>
      <c r="C551" s="263" t="s">
        <v>791</v>
      </c>
      <c r="D551" s="264" t="s">
        <v>106</v>
      </c>
      <c r="E551" s="265">
        <v>48.6816</v>
      </c>
      <c r="F551" s="265">
        <v>0</v>
      </c>
      <c r="G551" s="266">
        <f>E551*F551</f>
        <v>0</v>
      </c>
      <c r="H551" s="267">
        <v>0.00117</v>
      </c>
      <c r="I551" s="268">
        <f>E551*H551</f>
        <v>0.056957472</v>
      </c>
      <c r="J551" s="267">
        <v>-0.088</v>
      </c>
      <c r="K551" s="268">
        <f>E551*J551</f>
        <v>-4.2839808</v>
      </c>
      <c r="O551" s="260">
        <v>2</v>
      </c>
      <c r="AA551" s="233">
        <v>1</v>
      </c>
      <c r="AB551" s="233">
        <v>1</v>
      </c>
      <c r="AC551" s="233">
        <v>1</v>
      </c>
      <c r="AZ551" s="233">
        <v>1</v>
      </c>
      <c r="BA551" s="233">
        <f>IF(AZ551=1,G551,0)</f>
        <v>0</v>
      </c>
      <c r="BB551" s="233">
        <f>IF(AZ551=2,G551,0)</f>
        <v>0</v>
      </c>
      <c r="BC551" s="233">
        <f>IF(AZ551=3,G551,0)</f>
        <v>0</v>
      </c>
      <c r="BD551" s="233">
        <f>IF(AZ551=4,G551,0)</f>
        <v>0</v>
      </c>
      <c r="BE551" s="233">
        <f>IF(AZ551=5,G551,0)</f>
        <v>0</v>
      </c>
      <c r="CA551" s="260">
        <v>1</v>
      </c>
      <c r="CB551" s="260">
        <v>1</v>
      </c>
    </row>
    <row r="552" spans="1:15" ht="12.75">
      <c r="A552" s="269"/>
      <c r="B552" s="272"/>
      <c r="C552" s="327" t="s">
        <v>792</v>
      </c>
      <c r="D552" s="328"/>
      <c r="E552" s="273">
        <v>16.6816</v>
      </c>
      <c r="F552" s="274"/>
      <c r="G552" s="275"/>
      <c r="H552" s="276"/>
      <c r="I552" s="270"/>
      <c r="J552" s="277"/>
      <c r="K552" s="270"/>
      <c r="M552" s="271" t="s">
        <v>792</v>
      </c>
      <c r="O552" s="260"/>
    </row>
    <row r="553" spans="1:15" ht="12.75">
      <c r="A553" s="269"/>
      <c r="B553" s="272"/>
      <c r="C553" s="327" t="s">
        <v>793</v>
      </c>
      <c r="D553" s="328"/>
      <c r="E553" s="273">
        <v>17.6</v>
      </c>
      <c r="F553" s="274"/>
      <c r="G553" s="275"/>
      <c r="H553" s="276"/>
      <c r="I553" s="270"/>
      <c r="J553" s="277"/>
      <c r="K553" s="270"/>
      <c r="M553" s="271" t="s">
        <v>793</v>
      </c>
      <c r="O553" s="260"/>
    </row>
    <row r="554" spans="1:15" ht="12.75">
      <c r="A554" s="269"/>
      <c r="B554" s="272"/>
      <c r="C554" s="327" t="s">
        <v>794</v>
      </c>
      <c r="D554" s="328"/>
      <c r="E554" s="273">
        <v>14.4</v>
      </c>
      <c r="F554" s="274"/>
      <c r="G554" s="275"/>
      <c r="H554" s="276"/>
      <c r="I554" s="270"/>
      <c r="J554" s="277"/>
      <c r="K554" s="270"/>
      <c r="M554" s="271" t="s">
        <v>794</v>
      </c>
      <c r="O554" s="260"/>
    </row>
    <row r="555" spans="1:80" ht="12.75">
      <c r="A555" s="261">
        <v>137</v>
      </c>
      <c r="B555" s="262" t="s">
        <v>795</v>
      </c>
      <c r="C555" s="263" t="s">
        <v>796</v>
      </c>
      <c r="D555" s="264" t="s">
        <v>106</v>
      </c>
      <c r="E555" s="265">
        <v>24.284</v>
      </c>
      <c r="F555" s="265">
        <v>0</v>
      </c>
      <c r="G555" s="266">
        <f>E555*F555</f>
        <v>0</v>
      </c>
      <c r="H555" s="267">
        <v>0.00117</v>
      </c>
      <c r="I555" s="268">
        <f>E555*H555</f>
        <v>0.028412279999999998</v>
      </c>
      <c r="J555" s="267">
        <v>-0.076</v>
      </c>
      <c r="K555" s="268">
        <f>E555*J555</f>
        <v>-1.845584</v>
      </c>
      <c r="O555" s="260">
        <v>2</v>
      </c>
      <c r="AA555" s="233">
        <v>1</v>
      </c>
      <c r="AB555" s="233">
        <v>1</v>
      </c>
      <c r="AC555" s="233">
        <v>1</v>
      </c>
      <c r="AZ555" s="233">
        <v>1</v>
      </c>
      <c r="BA555" s="233">
        <f>IF(AZ555=1,G555,0)</f>
        <v>0</v>
      </c>
      <c r="BB555" s="233">
        <f>IF(AZ555=2,G555,0)</f>
        <v>0</v>
      </c>
      <c r="BC555" s="233">
        <f>IF(AZ555=3,G555,0)</f>
        <v>0</v>
      </c>
      <c r="BD555" s="233">
        <f>IF(AZ555=4,G555,0)</f>
        <v>0</v>
      </c>
      <c r="BE555" s="233">
        <f>IF(AZ555=5,G555,0)</f>
        <v>0</v>
      </c>
      <c r="CA555" s="260">
        <v>1</v>
      </c>
      <c r="CB555" s="260">
        <v>1</v>
      </c>
    </row>
    <row r="556" spans="1:15" ht="12.75">
      <c r="A556" s="269"/>
      <c r="B556" s="272"/>
      <c r="C556" s="327" t="s">
        <v>797</v>
      </c>
      <c r="D556" s="328"/>
      <c r="E556" s="273">
        <v>24.284</v>
      </c>
      <c r="F556" s="274"/>
      <c r="G556" s="275"/>
      <c r="H556" s="276"/>
      <c r="I556" s="270"/>
      <c r="J556" s="277"/>
      <c r="K556" s="270"/>
      <c r="M556" s="271" t="s">
        <v>797</v>
      </c>
      <c r="O556" s="260"/>
    </row>
    <row r="557" spans="1:57" ht="12.75">
      <c r="A557" s="278"/>
      <c r="B557" s="279" t="s">
        <v>94</v>
      </c>
      <c r="C557" s="280" t="s">
        <v>701</v>
      </c>
      <c r="D557" s="281"/>
      <c r="E557" s="282"/>
      <c r="F557" s="283"/>
      <c r="G557" s="284">
        <f>SUM(G478:G556)</f>
        <v>0</v>
      </c>
      <c r="H557" s="285"/>
      <c r="I557" s="286">
        <f>SUM(I478:I556)</f>
        <v>0.3430293750000001</v>
      </c>
      <c r="J557" s="285"/>
      <c r="K557" s="286">
        <f>SUM(K478:K556)</f>
        <v>-338.36212269999993</v>
      </c>
      <c r="O557" s="260">
        <v>4</v>
      </c>
      <c r="BA557" s="287">
        <f>SUM(BA478:BA556)</f>
        <v>0</v>
      </c>
      <c r="BB557" s="287">
        <f>SUM(BB478:BB556)</f>
        <v>0</v>
      </c>
      <c r="BC557" s="287">
        <f>SUM(BC478:BC556)</f>
        <v>0</v>
      </c>
      <c r="BD557" s="287">
        <f>SUM(BD478:BD556)</f>
        <v>0</v>
      </c>
      <c r="BE557" s="287">
        <f>SUM(BE478:BE556)</f>
        <v>0</v>
      </c>
    </row>
    <row r="558" spans="1:15" ht="12.75">
      <c r="A558" s="250" t="s">
        <v>90</v>
      </c>
      <c r="B558" s="251" t="s">
        <v>798</v>
      </c>
      <c r="C558" s="252" t="s">
        <v>799</v>
      </c>
      <c r="D558" s="253"/>
      <c r="E558" s="254"/>
      <c r="F558" s="254"/>
      <c r="G558" s="255"/>
      <c r="H558" s="256"/>
      <c r="I558" s="257"/>
      <c r="J558" s="258"/>
      <c r="K558" s="259"/>
      <c r="O558" s="260">
        <v>1</v>
      </c>
    </row>
    <row r="559" spans="1:80" ht="12.75">
      <c r="A559" s="261">
        <v>138</v>
      </c>
      <c r="B559" s="262" t="s">
        <v>801</v>
      </c>
      <c r="C559" s="263" t="s">
        <v>802</v>
      </c>
      <c r="D559" s="264" t="s">
        <v>212</v>
      </c>
      <c r="E559" s="265">
        <v>2</v>
      </c>
      <c r="F559" s="265">
        <v>0</v>
      </c>
      <c r="G559" s="266">
        <f>E559*F559</f>
        <v>0</v>
      </c>
      <c r="H559" s="267">
        <v>0.00067</v>
      </c>
      <c r="I559" s="268">
        <f>E559*H559</f>
        <v>0.00134</v>
      </c>
      <c r="J559" s="267">
        <v>-0.016</v>
      </c>
      <c r="K559" s="268">
        <f>E559*J559</f>
        <v>-0.032</v>
      </c>
      <c r="O559" s="260">
        <v>2</v>
      </c>
      <c r="AA559" s="233">
        <v>1</v>
      </c>
      <c r="AB559" s="233">
        <v>1</v>
      </c>
      <c r="AC559" s="233">
        <v>1</v>
      </c>
      <c r="AZ559" s="233">
        <v>1</v>
      </c>
      <c r="BA559" s="233">
        <f>IF(AZ559=1,G559,0)</f>
        <v>0</v>
      </c>
      <c r="BB559" s="233">
        <f>IF(AZ559=2,G559,0)</f>
        <v>0</v>
      </c>
      <c r="BC559" s="233">
        <f>IF(AZ559=3,G559,0)</f>
        <v>0</v>
      </c>
      <c r="BD559" s="233">
        <f>IF(AZ559=4,G559,0)</f>
        <v>0</v>
      </c>
      <c r="BE559" s="233">
        <f>IF(AZ559=5,G559,0)</f>
        <v>0</v>
      </c>
      <c r="CA559" s="260">
        <v>1</v>
      </c>
      <c r="CB559" s="260">
        <v>1</v>
      </c>
    </row>
    <row r="560" spans="1:15" ht="12.75">
      <c r="A560" s="269"/>
      <c r="B560" s="272"/>
      <c r="C560" s="327" t="s">
        <v>803</v>
      </c>
      <c r="D560" s="328"/>
      <c r="E560" s="273">
        <v>2</v>
      </c>
      <c r="F560" s="274"/>
      <c r="G560" s="275"/>
      <c r="H560" s="276"/>
      <c r="I560" s="270"/>
      <c r="J560" s="277"/>
      <c r="K560" s="270"/>
      <c r="M560" s="271" t="s">
        <v>803</v>
      </c>
      <c r="O560" s="260"/>
    </row>
    <row r="561" spans="1:80" ht="12.75">
      <c r="A561" s="261">
        <v>139</v>
      </c>
      <c r="B561" s="262" t="s">
        <v>804</v>
      </c>
      <c r="C561" s="263" t="s">
        <v>805</v>
      </c>
      <c r="D561" s="264" t="s">
        <v>212</v>
      </c>
      <c r="E561" s="265">
        <v>1</v>
      </c>
      <c r="F561" s="265">
        <v>0</v>
      </c>
      <c r="G561" s="266">
        <f>E561*F561</f>
        <v>0</v>
      </c>
      <c r="H561" s="267">
        <v>0.00133</v>
      </c>
      <c r="I561" s="268">
        <f>E561*H561</f>
        <v>0.00133</v>
      </c>
      <c r="J561" s="267">
        <v>-0.276</v>
      </c>
      <c r="K561" s="268">
        <f>E561*J561</f>
        <v>-0.276</v>
      </c>
      <c r="O561" s="260">
        <v>2</v>
      </c>
      <c r="AA561" s="233">
        <v>1</v>
      </c>
      <c r="AB561" s="233">
        <v>1</v>
      </c>
      <c r="AC561" s="233">
        <v>1</v>
      </c>
      <c r="AZ561" s="233">
        <v>1</v>
      </c>
      <c r="BA561" s="233">
        <f>IF(AZ561=1,G561,0)</f>
        <v>0</v>
      </c>
      <c r="BB561" s="233">
        <f>IF(AZ561=2,G561,0)</f>
        <v>0</v>
      </c>
      <c r="BC561" s="233">
        <f>IF(AZ561=3,G561,0)</f>
        <v>0</v>
      </c>
      <c r="BD561" s="233">
        <f>IF(AZ561=4,G561,0)</f>
        <v>0</v>
      </c>
      <c r="BE561" s="233">
        <f>IF(AZ561=5,G561,0)</f>
        <v>0</v>
      </c>
      <c r="CA561" s="260">
        <v>1</v>
      </c>
      <c r="CB561" s="260">
        <v>1</v>
      </c>
    </row>
    <row r="562" spans="1:15" ht="12.75">
      <c r="A562" s="269"/>
      <c r="B562" s="272"/>
      <c r="C562" s="327" t="s">
        <v>806</v>
      </c>
      <c r="D562" s="328"/>
      <c r="E562" s="273">
        <v>1</v>
      </c>
      <c r="F562" s="274"/>
      <c r="G562" s="275"/>
      <c r="H562" s="276"/>
      <c r="I562" s="270"/>
      <c r="J562" s="277"/>
      <c r="K562" s="270"/>
      <c r="M562" s="271" t="s">
        <v>806</v>
      </c>
      <c r="O562" s="260"/>
    </row>
    <row r="563" spans="1:80" ht="12.75">
      <c r="A563" s="261">
        <v>140</v>
      </c>
      <c r="B563" s="262" t="s">
        <v>807</v>
      </c>
      <c r="C563" s="263" t="s">
        <v>808</v>
      </c>
      <c r="D563" s="264" t="s">
        <v>106</v>
      </c>
      <c r="E563" s="265">
        <v>0.57</v>
      </c>
      <c r="F563" s="265">
        <v>0</v>
      </c>
      <c r="G563" s="266">
        <f>E563*F563</f>
        <v>0</v>
      </c>
      <c r="H563" s="267">
        <v>0.00165</v>
      </c>
      <c r="I563" s="268">
        <f>E563*H563</f>
        <v>0.0009404999999999999</v>
      </c>
      <c r="J563" s="267">
        <v>-0.27</v>
      </c>
      <c r="K563" s="268">
        <f>E563*J563</f>
        <v>-0.1539</v>
      </c>
      <c r="O563" s="260">
        <v>2</v>
      </c>
      <c r="AA563" s="233">
        <v>1</v>
      </c>
      <c r="AB563" s="233">
        <v>1</v>
      </c>
      <c r="AC563" s="233">
        <v>1</v>
      </c>
      <c r="AZ563" s="233">
        <v>1</v>
      </c>
      <c r="BA563" s="233">
        <f>IF(AZ563=1,G563,0)</f>
        <v>0</v>
      </c>
      <c r="BB563" s="233">
        <f>IF(AZ563=2,G563,0)</f>
        <v>0</v>
      </c>
      <c r="BC563" s="233">
        <f>IF(AZ563=3,G563,0)</f>
        <v>0</v>
      </c>
      <c r="BD563" s="233">
        <f>IF(AZ563=4,G563,0)</f>
        <v>0</v>
      </c>
      <c r="BE563" s="233">
        <f>IF(AZ563=5,G563,0)</f>
        <v>0</v>
      </c>
      <c r="CA563" s="260">
        <v>1</v>
      </c>
      <c r="CB563" s="260">
        <v>1</v>
      </c>
    </row>
    <row r="564" spans="1:15" ht="12.75">
      <c r="A564" s="269"/>
      <c r="B564" s="272"/>
      <c r="C564" s="327" t="s">
        <v>809</v>
      </c>
      <c r="D564" s="328"/>
      <c r="E564" s="273">
        <v>0.57</v>
      </c>
      <c r="F564" s="274"/>
      <c r="G564" s="275"/>
      <c r="H564" s="276"/>
      <c r="I564" s="270"/>
      <c r="J564" s="277"/>
      <c r="K564" s="270"/>
      <c r="M564" s="271" t="s">
        <v>809</v>
      </c>
      <c r="O564" s="260"/>
    </row>
    <row r="565" spans="1:80" ht="12.75">
      <c r="A565" s="261">
        <v>141</v>
      </c>
      <c r="B565" s="262" t="s">
        <v>810</v>
      </c>
      <c r="C565" s="263" t="s">
        <v>811</v>
      </c>
      <c r="D565" s="264" t="s">
        <v>110</v>
      </c>
      <c r="E565" s="265">
        <v>0.3067</v>
      </c>
      <c r="F565" s="265">
        <v>0</v>
      </c>
      <c r="G565" s="266">
        <f>E565*F565</f>
        <v>0</v>
      </c>
      <c r="H565" s="267">
        <v>0.00182</v>
      </c>
      <c r="I565" s="268">
        <f>E565*H565</f>
        <v>0.0005581939999999999</v>
      </c>
      <c r="J565" s="267">
        <v>-1.8</v>
      </c>
      <c r="K565" s="268">
        <f>E565*J565</f>
        <v>-0.55206</v>
      </c>
      <c r="O565" s="260">
        <v>2</v>
      </c>
      <c r="AA565" s="233">
        <v>1</v>
      </c>
      <c r="AB565" s="233">
        <v>1</v>
      </c>
      <c r="AC565" s="233">
        <v>1</v>
      </c>
      <c r="AZ565" s="233">
        <v>1</v>
      </c>
      <c r="BA565" s="233">
        <f>IF(AZ565=1,G565,0)</f>
        <v>0</v>
      </c>
      <c r="BB565" s="233">
        <f>IF(AZ565=2,G565,0)</f>
        <v>0</v>
      </c>
      <c r="BC565" s="233">
        <f>IF(AZ565=3,G565,0)</f>
        <v>0</v>
      </c>
      <c r="BD565" s="233">
        <f>IF(AZ565=4,G565,0)</f>
        <v>0</v>
      </c>
      <c r="BE565" s="233">
        <f>IF(AZ565=5,G565,0)</f>
        <v>0</v>
      </c>
      <c r="CA565" s="260">
        <v>1</v>
      </c>
      <c r="CB565" s="260">
        <v>1</v>
      </c>
    </row>
    <row r="566" spans="1:15" ht="12.75">
      <c r="A566" s="269"/>
      <c r="B566" s="272"/>
      <c r="C566" s="327" t="s">
        <v>812</v>
      </c>
      <c r="D566" s="328"/>
      <c r="E566" s="273">
        <v>0.18</v>
      </c>
      <c r="F566" s="274"/>
      <c r="G566" s="275"/>
      <c r="H566" s="276"/>
      <c r="I566" s="270"/>
      <c r="J566" s="277"/>
      <c r="K566" s="270"/>
      <c r="M566" s="271" t="s">
        <v>812</v>
      </c>
      <c r="O566" s="260"/>
    </row>
    <row r="567" spans="1:15" ht="12.75">
      <c r="A567" s="269"/>
      <c r="B567" s="272"/>
      <c r="C567" s="327" t="s">
        <v>813</v>
      </c>
      <c r="D567" s="328"/>
      <c r="E567" s="273">
        <v>0.1268</v>
      </c>
      <c r="F567" s="274"/>
      <c r="G567" s="275"/>
      <c r="H567" s="276"/>
      <c r="I567" s="270"/>
      <c r="J567" s="277"/>
      <c r="K567" s="270"/>
      <c r="M567" s="271" t="s">
        <v>813</v>
      </c>
      <c r="O567" s="260"/>
    </row>
    <row r="568" spans="1:80" ht="12.75">
      <c r="A568" s="261">
        <v>142</v>
      </c>
      <c r="B568" s="262" t="s">
        <v>814</v>
      </c>
      <c r="C568" s="263" t="s">
        <v>815</v>
      </c>
      <c r="D568" s="264" t="s">
        <v>110</v>
      </c>
      <c r="E568" s="265">
        <v>3.7049</v>
      </c>
      <c r="F568" s="265">
        <v>0</v>
      </c>
      <c r="G568" s="266">
        <f>E568*F568</f>
        <v>0</v>
      </c>
      <c r="H568" s="267">
        <v>0.00182</v>
      </c>
      <c r="I568" s="268">
        <f>E568*H568</f>
        <v>0.006742918</v>
      </c>
      <c r="J568" s="267">
        <v>-1.8</v>
      </c>
      <c r="K568" s="268">
        <f>E568*J568</f>
        <v>-6.66882</v>
      </c>
      <c r="O568" s="260">
        <v>2</v>
      </c>
      <c r="AA568" s="233">
        <v>1</v>
      </c>
      <c r="AB568" s="233">
        <v>1</v>
      </c>
      <c r="AC568" s="233">
        <v>1</v>
      </c>
      <c r="AZ568" s="233">
        <v>1</v>
      </c>
      <c r="BA568" s="233">
        <f>IF(AZ568=1,G568,0)</f>
        <v>0</v>
      </c>
      <c r="BB568" s="233">
        <f>IF(AZ568=2,G568,0)</f>
        <v>0</v>
      </c>
      <c r="BC568" s="233">
        <f>IF(AZ568=3,G568,0)</f>
        <v>0</v>
      </c>
      <c r="BD568" s="233">
        <f>IF(AZ568=4,G568,0)</f>
        <v>0</v>
      </c>
      <c r="BE568" s="233">
        <f>IF(AZ568=5,G568,0)</f>
        <v>0</v>
      </c>
      <c r="CA568" s="260">
        <v>1</v>
      </c>
      <c r="CB568" s="260">
        <v>1</v>
      </c>
    </row>
    <row r="569" spans="1:15" ht="12.75">
      <c r="A569" s="269"/>
      <c r="B569" s="272"/>
      <c r="C569" s="327" t="s">
        <v>816</v>
      </c>
      <c r="D569" s="328"/>
      <c r="E569" s="273">
        <v>0.567</v>
      </c>
      <c r="F569" s="274"/>
      <c r="G569" s="275"/>
      <c r="H569" s="276"/>
      <c r="I569" s="270"/>
      <c r="J569" s="277"/>
      <c r="K569" s="270"/>
      <c r="M569" s="271" t="s">
        <v>816</v>
      </c>
      <c r="O569" s="260"/>
    </row>
    <row r="570" spans="1:15" ht="12.75">
      <c r="A570" s="269"/>
      <c r="B570" s="272"/>
      <c r="C570" s="327" t="s">
        <v>817</v>
      </c>
      <c r="D570" s="328"/>
      <c r="E570" s="273">
        <v>1.1556</v>
      </c>
      <c r="F570" s="274"/>
      <c r="G570" s="275"/>
      <c r="H570" s="276"/>
      <c r="I570" s="270"/>
      <c r="J570" s="277"/>
      <c r="K570" s="270"/>
      <c r="M570" s="271" t="s">
        <v>817</v>
      </c>
      <c r="O570" s="260"/>
    </row>
    <row r="571" spans="1:15" ht="12.75">
      <c r="A571" s="269"/>
      <c r="B571" s="272"/>
      <c r="C571" s="327" t="s">
        <v>818</v>
      </c>
      <c r="D571" s="328"/>
      <c r="E571" s="273">
        <v>0.6825</v>
      </c>
      <c r="F571" s="274"/>
      <c r="G571" s="275"/>
      <c r="H571" s="276"/>
      <c r="I571" s="270"/>
      <c r="J571" s="277"/>
      <c r="K571" s="270"/>
      <c r="M571" s="271" t="s">
        <v>818</v>
      </c>
      <c r="O571" s="260"/>
    </row>
    <row r="572" spans="1:15" ht="12.75">
      <c r="A572" s="269"/>
      <c r="B572" s="272"/>
      <c r="C572" s="327" t="s">
        <v>819</v>
      </c>
      <c r="D572" s="328"/>
      <c r="E572" s="273">
        <v>0.6</v>
      </c>
      <c r="F572" s="274"/>
      <c r="G572" s="275"/>
      <c r="H572" s="276"/>
      <c r="I572" s="270"/>
      <c r="J572" s="277"/>
      <c r="K572" s="270"/>
      <c r="M572" s="271" t="s">
        <v>819</v>
      </c>
      <c r="O572" s="260"/>
    </row>
    <row r="573" spans="1:15" ht="12.75">
      <c r="A573" s="269"/>
      <c r="B573" s="272"/>
      <c r="C573" s="327" t="s">
        <v>820</v>
      </c>
      <c r="D573" s="328"/>
      <c r="E573" s="273">
        <v>0.3499</v>
      </c>
      <c r="F573" s="274"/>
      <c r="G573" s="275"/>
      <c r="H573" s="276"/>
      <c r="I573" s="270"/>
      <c r="J573" s="277"/>
      <c r="K573" s="270"/>
      <c r="M573" s="271" t="s">
        <v>820</v>
      </c>
      <c r="O573" s="260"/>
    </row>
    <row r="574" spans="1:15" ht="12.75">
      <c r="A574" s="269"/>
      <c r="B574" s="272"/>
      <c r="C574" s="327" t="s">
        <v>821</v>
      </c>
      <c r="D574" s="328"/>
      <c r="E574" s="273">
        <v>0.3499</v>
      </c>
      <c r="F574" s="274"/>
      <c r="G574" s="275"/>
      <c r="H574" s="276"/>
      <c r="I574" s="270"/>
      <c r="J574" s="277"/>
      <c r="K574" s="270"/>
      <c r="M574" s="271" t="s">
        <v>821</v>
      </c>
      <c r="O574" s="260"/>
    </row>
    <row r="575" spans="1:80" ht="12.75">
      <c r="A575" s="261">
        <v>143</v>
      </c>
      <c r="B575" s="262" t="s">
        <v>822</v>
      </c>
      <c r="C575" s="263" t="s">
        <v>823</v>
      </c>
      <c r="D575" s="264" t="s">
        <v>106</v>
      </c>
      <c r="E575" s="265">
        <v>9.07</v>
      </c>
      <c r="F575" s="265">
        <v>0</v>
      </c>
      <c r="G575" s="266">
        <f>E575*F575</f>
        <v>0</v>
      </c>
      <c r="H575" s="267">
        <v>0.00054</v>
      </c>
      <c r="I575" s="268">
        <f>E575*H575</f>
        <v>0.0048978</v>
      </c>
      <c r="J575" s="267">
        <v>-0.18</v>
      </c>
      <c r="K575" s="268">
        <f>E575*J575</f>
        <v>-1.6326</v>
      </c>
      <c r="O575" s="260">
        <v>2</v>
      </c>
      <c r="AA575" s="233">
        <v>1</v>
      </c>
      <c r="AB575" s="233">
        <v>1</v>
      </c>
      <c r="AC575" s="233">
        <v>1</v>
      </c>
      <c r="AZ575" s="233">
        <v>1</v>
      </c>
      <c r="BA575" s="233">
        <f>IF(AZ575=1,G575,0)</f>
        <v>0</v>
      </c>
      <c r="BB575" s="233">
        <f>IF(AZ575=2,G575,0)</f>
        <v>0</v>
      </c>
      <c r="BC575" s="233">
        <f>IF(AZ575=3,G575,0)</f>
        <v>0</v>
      </c>
      <c r="BD575" s="233">
        <f>IF(AZ575=4,G575,0)</f>
        <v>0</v>
      </c>
      <c r="BE575" s="233">
        <f>IF(AZ575=5,G575,0)</f>
        <v>0</v>
      </c>
      <c r="CA575" s="260">
        <v>1</v>
      </c>
      <c r="CB575" s="260">
        <v>1</v>
      </c>
    </row>
    <row r="576" spans="1:15" ht="12.75">
      <c r="A576" s="269"/>
      <c r="B576" s="272"/>
      <c r="C576" s="327" t="s">
        <v>824</v>
      </c>
      <c r="D576" s="328"/>
      <c r="E576" s="273">
        <v>2.574</v>
      </c>
      <c r="F576" s="274"/>
      <c r="G576" s="275"/>
      <c r="H576" s="276"/>
      <c r="I576" s="270"/>
      <c r="J576" s="277"/>
      <c r="K576" s="270"/>
      <c r="M576" s="271" t="s">
        <v>824</v>
      </c>
      <c r="O576" s="260"/>
    </row>
    <row r="577" spans="1:15" ht="12.75">
      <c r="A577" s="269"/>
      <c r="B577" s="272"/>
      <c r="C577" s="327" t="s">
        <v>825</v>
      </c>
      <c r="D577" s="328"/>
      <c r="E577" s="273">
        <v>4.856</v>
      </c>
      <c r="F577" s="274"/>
      <c r="G577" s="275"/>
      <c r="H577" s="276"/>
      <c r="I577" s="270"/>
      <c r="J577" s="277"/>
      <c r="K577" s="270"/>
      <c r="M577" s="271" t="s">
        <v>825</v>
      </c>
      <c r="O577" s="260"/>
    </row>
    <row r="578" spans="1:15" ht="12.75">
      <c r="A578" s="269"/>
      <c r="B578" s="272"/>
      <c r="C578" s="327" t="s">
        <v>826</v>
      </c>
      <c r="D578" s="328"/>
      <c r="E578" s="273">
        <v>1.64</v>
      </c>
      <c r="F578" s="274"/>
      <c r="G578" s="275"/>
      <c r="H578" s="276"/>
      <c r="I578" s="270"/>
      <c r="J578" s="277"/>
      <c r="K578" s="270"/>
      <c r="M578" s="271" t="s">
        <v>826</v>
      </c>
      <c r="O578" s="260"/>
    </row>
    <row r="579" spans="1:80" ht="12.75">
      <c r="A579" s="261">
        <v>144</v>
      </c>
      <c r="B579" s="262" t="s">
        <v>827</v>
      </c>
      <c r="C579" s="263" t="s">
        <v>828</v>
      </c>
      <c r="D579" s="264" t="s">
        <v>110</v>
      </c>
      <c r="E579" s="265">
        <v>1.9557</v>
      </c>
      <c r="F579" s="265">
        <v>0</v>
      </c>
      <c r="G579" s="266">
        <f>E579*F579</f>
        <v>0</v>
      </c>
      <c r="H579" s="267">
        <v>0.00182</v>
      </c>
      <c r="I579" s="268">
        <f>E579*H579</f>
        <v>0.003559374</v>
      </c>
      <c r="J579" s="267">
        <v>-1.8</v>
      </c>
      <c r="K579" s="268">
        <f>E579*J579</f>
        <v>-3.52026</v>
      </c>
      <c r="O579" s="260">
        <v>2</v>
      </c>
      <c r="AA579" s="233">
        <v>1</v>
      </c>
      <c r="AB579" s="233">
        <v>1</v>
      </c>
      <c r="AC579" s="233">
        <v>1</v>
      </c>
      <c r="AZ579" s="233">
        <v>1</v>
      </c>
      <c r="BA579" s="233">
        <f>IF(AZ579=1,G579,0)</f>
        <v>0</v>
      </c>
      <c r="BB579" s="233">
        <f>IF(AZ579=2,G579,0)</f>
        <v>0</v>
      </c>
      <c r="BC579" s="233">
        <f>IF(AZ579=3,G579,0)</f>
        <v>0</v>
      </c>
      <c r="BD579" s="233">
        <f>IF(AZ579=4,G579,0)</f>
        <v>0</v>
      </c>
      <c r="BE579" s="233">
        <f>IF(AZ579=5,G579,0)</f>
        <v>0</v>
      </c>
      <c r="CA579" s="260">
        <v>1</v>
      </c>
      <c r="CB579" s="260">
        <v>1</v>
      </c>
    </row>
    <row r="580" spans="1:15" ht="12.75">
      <c r="A580" s="269"/>
      <c r="B580" s="272"/>
      <c r="C580" s="327" t="s">
        <v>829</v>
      </c>
      <c r="D580" s="328"/>
      <c r="E580" s="273">
        <v>0.69</v>
      </c>
      <c r="F580" s="274"/>
      <c r="G580" s="275"/>
      <c r="H580" s="276"/>
      <c r="I580" s="270"/>
      <c r="J580" s="277"/>
      <c r="K580" s="270"/>
      <c r="M580" s="271" t="s">
        <v>829</v>
      </c>
      <c r="O580" s="260"/>
    </row>
    <row r="581" spans="1:15" ht="12.75">
      <c r="A581" s="269"/>
      <c r="B581" s="272"/>
      <c r="C581" s="327" t="s">
        <v>830</v>
      </c>
      <c r="D581" s="328"/>
      <c r="E581" s="273">
        <v>1.2657</v>
      </c>
      <c r="F581" s="274"/>
      <c r="G581" s="275"/>
      <c r="H581" s="276"/>
      <c r="I581" s="270"/>
      <c r="J581" s="277"/>
      <c r="K581" s="270"/>
      <c r="M581" s="271" t="s">
        <v>830</v>
      </c>
      <c r="O581" s="260"/>
    </row>
    <row r="582" spans="1:80" ht="12.75">
      <c r="A582" s="261">
        <v>145</v>
      </c>
      <c r="B582" s="262" t="s">
        <v>831</v>
      </c>
      <c r="C582" s="263" t="s">
        <v>832</v>
      </c>
      <c r="D582" s="264" t="s">
        <v>110</v>
      </c>
      <c r="E582" s="265">
        <v>8.5778</v>
      </c>
      <c r="F582" s="265">
        <v>0</v>
      </c>
      <c r="G582" s="266">
        <f>E582*F582</f>
        <v>0</v>
      </c>
      <c r="H582" s="267">
        <v>0.00182</v>
      </c>
      <c r="I582" s="268">
        <f>E582*H582</f>
        <v>0.015611596</v>
      </c>
      <c r="J582" s="267">
        <v>-1.8</v>
      </c>
      <c r="K582" s="268">
        <f>E582*J582</f>
        <v>-15.44004</v>
      </c>
      <c r="O582" s="260">
        <v>2</v>
      </c>
      <c r="AA582" s="233">
        <v>1</v>
      </c>
      <c r="AB582" s="233">
        <v>1</v>
      </c>
      <c r="AC582" s="233">
        <v>1</v>
      </c>
      <c r="AZ582" s="233">
        <v>1</v>
      </c>
      <c r="BA582" s="233">
        <f>IF(AZ582=1,G582,0)</f>
        <v>0</v>
      </c>
      <c r="BB582" s="233">
        <f>IF(AZ582=2,G582,0)</f>
        <v>0</v>
      </c>
      <c r="BC582" s="233">
        <f>IF(AZ582=3,G582,0)</f>
        <v>0</v>
      </c>
      <c r="BD582" s="233">
        <f>IF(AZ582=4,G582,0)</f>
        <v>0</v>
      </c>
      <c r="BE582" s="233">
        <f>IF(AZ582=5,G582,0)</f>
        <v>0</v>
      </c>
      <c r="CA582" s="260">
        <v>1</v>
      </c>
      <c r="CB582" s="260">
        <v>1</v>
      </c>
    </row>
    <row r="583" spans="1:15" ht="12.75">
      <c r="A583" s="269"/>
      <c r="B583" s="272"/>
      <c r="C583" s="327" t="s">
        <v>833</v>
      </c>
      <c r="D583" s="328"/>
      <c r="E583" s="273">
        <v>1.5797</v>
      </c>
      <c r="F583" s="274"/>
      <c r="G583" s="275"/>
      <c r="H583" s="276"/>
      <c r="I583" s="270"/>
      <c r="J583" s="277"/>
      <c r="K583" s="270"/>
      <c r="M583" s="271" t="s">
        <v>833</v>
      </c>
      <c r="O583" s="260"/>
    </row>
    <row r="584" spans="1:15" ht="12.75">
      <c r="A584" s="269"/>
      <c r="B584" s="272"/>
      <c r="C584" s="327" t="s">
        <v>834</v>
      </c>
      <c r="D584" s="328"/>
      <c r="E584" s="273">
        <v>3.2982</v>
      </c>
      <c r="F584" s="274"/>
      <c r="G584" s="275"/>
      <c r="H584" s="276"/>
      <c r="I584" s="270"/>
      <c r="J584" s="277"/>
      <c r="K584" s="270"/>
      <c r="M584" s="271" t="s">
        <v>834</v>
      </c>
      <c r="O584" s="260"/>
    </row>
    <row r="585" spans="1:15" ht="12.75">
      <c r="A585" s="269"/>
      <c r="B585" s="272"/>
      <c r="C585" s="327" t="s">
        <v>835</v>
      </c>
      <c r="D585" s="328"/>
      <c r="E585" s="273">
        <v>1.08</v>
      </c>
      <c r="F585" s="274"/>
      <c r="G585" s="275"/>
      <c r="H585" s="276"/>
      <c r="I585" s="270"/>
      <c r="J585" s="277"/>
      <c r="K585" s="270"/>
      <c r="M585" s="271" t="s">
        <v>835</v>
      </c>
      <c r="O585" s="260"/>
    </row>
    <row r="586" spans="1:15" ht="12.75">
      <c r="A586" s="269"/>
      <c r="B586" s="272"/>
      <c r="C586" s="327" t="s">
        <v>836</v>
      </c>
      <c r="D586" s="328"/>
      <c r="E586" s="273">
        <v>0.909</v>
      </c>
      <c r="F586" s="274"/>
      <c r="G586" s="275"/>
      <c r="H586" s="276"/>
      <c r="I586" s="270"/>
      <c r="J586" s="277"/>
      <c r="K586" s="270"/>
      <c r="M586" s="271" t="s">
        <v>836</v>
      </c>
      <c r="O586" s="260"/>
    </row>
    <row r="587" spans="1:15" ht="12.75">
      <c r="A587" s="269"/>
      <c r="B587" s="272"/>
      <c r="C587" s="327" t="s">
        <v>837</v>
      </c>
      <c r="D587" s="328"/>
      <c r="E587" s="273">
        <v>0.8281</v>
      </c>
      <c r="F587" s="274"/>
      <c r="G587" s="275"/>
      <c r="H587" s="276"/>
      <c r="I587" s="270"/>
      <c r="J587" s="277"/>
      <c r="K587" s="270"/>
      <c r="M587" s="271" t="s">
        <v>837</v>
      </c>
      <c r="O587" s="260"/>
    </row>
    <row r="588" spans="1:15" ht="12.75">
      <c r="A588" s="269"/>
      <c r="B588" s="272"/>
      <c r="C588" s="327" t="s">
        <v>838</v>
      </c>
      <c r="D588" s="328"/>
      <c r="E588" s="273">
        <v>0.8827</v>
      </c>
      <c r="F588" s="274"/>
      <c r="G588" s="275"/>
      <c r="H588" s="276"/>
      <c r="I588" s="270"/>
      <c r="J588" s="277"/>
      <c r="K588" s="270"/>
      <c r="M588" s="271" t="s">
        <v>838</v>
      </c>
      <c r="O588" s="260"/>
    </row>
    <row r="589" spans="1:80" ht="12.75">
      <c r="A589" s="261">
        <v>146</v>
      </c>
      <c r="B589" s="262" t="s">
        <v>839</v>
      </c>
      <c r="C589" s="263" t="s">
        <v>840</v>
      </c>
      <c r="D589" s="264" t="s">
        <v>212</v>
      </c>
      <c r="E589" s="265">
        <v>4</v>
      </c>
      <c r="F589" s="265">
        <v>0</v>
      </c>
      <c r="G589" s="266">
        <f>E589*F589</f>
        <v>0</v>
      </c>
      <c r="H589" s="267">
        <v>0.00133</v>
      </c>
      <c r="I589" s="268">
        <f>E589*H589</f>
        <v>0.00532</v>
      </c>
      <c r="J589" s="267">
        <v>-0.33</v>
      </c>
      <c r="K589" s="268">
        <f>E589*J589</f>
        <v>-1.32</v>
      </c>
      <c r="O589" s="260">
        <v>2</v>
      </c>
      <c r="AA589" s="233">
        <v>1</v>
      </c>
      <c r="AB589" s="233">
        <v>1</v>
      </c>
      <c r="AC589" s="233">
        <v>1</v>
      </c>
      <c r="AZ589" s="233">
        <v>1</v>
      </c>
      <c r="BA589" s="233">
        <f>IF(AZ589=1,G589,0)</f>
        <v>0</v>
      </c>
      <c r="BB589" s="233">
        <f>IF(AZ589=2,G589,0)</f>
        <v>0</v>
      </c>
      <c r="BC589" s="233">
        <f>IF(AZ589=3,G589,0)</f>
        <v>0</v>
      </c>
      <c r="BD589" s="233">
        <f>IF(AZ589=4,G589,0)</f>
        <v>0</v>
      </c>
      <c r="BE589" s="233">
        <f>IF(AZ589=5,G589,0)</f>
        <v>0</v>
      </c>
      <c r="CA589" s="260">
        <v>1</v>
      </c>
      <c r="CB589" s="260">
        <v>1</v>
      </c>
    </row>
    <row r="590" spans="1:15" ht="12.75">
      <c r="A590" s="269"/>
      <c r="B590" s="272"/>
      <c r="C590" s="327" t="s">
        <v>841</v>
      </c>
      <c r="D590" s="328"/>
      <c r="E590" s="273">
        <v>4</v>
      </c>
      <c r="F590" s="274"/>
      <c r="G590" s="275"/>
      <c r="H590" s="276"/>
      <c r="I590" s="270"/>
      <c r="J590" s="277"/>
      <c r="K590" s="270"/>
      <c r="M590" s="271" t="s">
        <v>841</v>
      </c>
      <c r="O590" s="260"/>
    </row>
    <row r="591" spans="1:80" ht="12.75">
      <c r="A591" s="261">
        <v>147</v>
      </c>
      <c r="B591" s="262" t="s">
        <v>842</v>
      </c>
      <c r="C591" s="263" t="s">
        <v>843</v>
      </c>
      <c r="D591" s="264" t="s">
        <v>212</v>
      </c>
      <c r="E591" s="265">
        <v>13</v>
      </c>
      <c r="F591" s="265">
        <v>0</v>
      </c>
      <c r="G591" s="266">
        <f>E591*F591</f>
        <v>0</v>
      </c>
      <c r="H591" s="267">
        <v>0.00049</v>
      </c>
      <c r="I591" s="268">
        <f>E591*H591</f>
        <v>0.00637</v>
      </c>
      <c r="J591" s="267">
        <v>-0.031</v>
      </c>
      <c r="K591" s="268">
        <f>E591*J591</f>
        <v>-0.403</v>
      </c>
      <c r="O591" s="260">
        <v>2</v>
      </c>
      <c r="AA591" s="233">
        <v>1</v>
      </c>
      <c r="AB591" s="233">
        <v>1</v>
      </c>
      <c r="AC591" s="233">
        <v>1</v>
      </c>
      <c r="AZ591" s="233">
        <v>1</v>
      </c>
      <c r="BA591" s="233">
        <f>IF(AZ591=1,G591,0)</f>
        <v>0</v>
      </c>
      <c r="BB591" s="233">
        <f>IF(AZ591=2,G591,0)</f>
        <v>0</v>
      </c>
      <c r="BC591" s="233">
        <f>IF(AZ591=3,G591,0)</f>
        <v>0</v>
      </c>
      <c r="BD591" s="233">
        <f>IF(AZ591=4,G591,0)</f>
        <v>0</v>
      </c>
      <c r="BE591" s="233">
        <f>IF(AZ591=5,G591,0)</f>
        <v>0</v>
      </c>
      <c r="CA591" s="260">
        <v>1</v>
      </c>
      <c r="CB591" s="260">
        <v>1</v>
      </c>
    </row>
    <row r="592" spans="1:15" ht="12.75">
      <c r="A592" s="269"/>
      <c r="B592" s="272"/>
      <c r="C592" s="327" t="s">
        <v>844</v>
      </c>
      <c r="D592" s="328"/>
      <c r="E592" s="273">
        <v>3</v>
      </c>
      <c r="F592" s="274"/>
      <c r="G592" s="275"/>
      <c r="H592" s="276"/>
      <c r="I592" s="270"/>
      <c r="J592" s="277"/>
      <c r="K592" s="270"/>
      <c r="M592" s="271" t="s">
        <v>844</v>
      </c>
      <c r="O592" s="260"/>
    </row>
    <row r="593" spans="1:15" ht="12.75">
      <c r="A593" s="269"/>
      <c r="B593" s="272"/>
      <c r="C593" s="327" t="s">
        <v>845</v>
      </c>
      <c r="D593" s="328"/>
      <c r="E593" s="273">
        <v>2</v>
      </c>
      <c r="F593" s="274"/>
      <c r="G593" s="275"/>
      <c r="H593" s="276"/>
      <c r="I593" s="270"/>
      <c r="J593" s="277"/>
      <c r="K593" s="270"/>
      <c r="M593" s="271" t="s">
        <v>845</v>
      </c>
      <c r="O593" s="260"/>
    </row>
    <row r="594" spans="1:15" ht="12.75">
      <c r="A594" s="269"/>
      <c r="B594" s="272"/>
      <c r="C594" s="327" t="s">
        <v>846</v>
      </c>
      <c r="D594" s="328"/>
      <c r="E594" s="273">
        <v>8</v>
      </c>
      <c r="F594" s="274"/>
      <c r="G594" s="275"/>
      <c r="H594" s="276"/>
      <c r="I594" s="270"/>
      <c r="J594" s="277"/>
      <c r="K594" s="270"/>
      <c r="M594" s="271" t="s">
        <v>846</v>
      </c>
      <c r="O594" s="260"/>
    </row>
    <row r="595" spans="1:80" ht="12.75">
      <c r="A595" s="261">
        <v>148</v>
      </c>
      <c r="B595" s="262" t="s">
        <v>847</v>
      </c>
      <c r="C595" s="263" t="s">
        <v>848</v>
      </c>
      <c r="D595" s="264" t="s">
        <v>182</v>
      </c>
      <c r="E595" s="265">
        <v>18.1</v>
      </c>
      <c r="F595" s="265">
        <v>0</v>
      </c>
      <c r="G595" s="266">
        <f>E595*F595</f>
        <v>0</v>
      </c>
      <c r="H595" s="267">
        <v>0</v>
      </c>
      <c r="I595" s="268">
        <f>E595*H595</f>
        <v>0</v>
      </c>
      <c r="J595" s="267">
        <v>-0.042</v>
      </c>
      <c r="K595" s="268">
        <f>E595*J595</f>
        <v>-0.7602000000000001</v>
      </c>
      <c r="O595" s="260">
        <v>2</v>
      </c>
      <c r="AA595" s="233">
        <v>1</v>
      </c>
      <c r="AB595" s="233">
        <v>1</v>
      </c>
      <c r="AC595" s="233">
        <v>1</v>
      </c>
      <c r="AZ595" s="233">
        <v>1</v>
      </c>
      <c r="BA595" s="233">
        <f>IF(AZ595=1,G595,0)</f>
        <v>0</v>
      </c>
      <c r="BB595" s="233">
        <f>IF(AZ595=2,G595,0)</f>
        <v>0</v>
      </c>
      <c r="BC595" s="233">
        <f>IF(AZ595=3,G595,0)</f>
        <v>0</v>
      </c>
      <c r="BD595" s="233">
        <f>IF(AZ595=4,G595,0)</f>
        <v>0</v>
      </c>
      <c r="BE595" s="233">
        <f>IF(AZ595=5,G595,0)</f>
        <v>0</v>
      </c>
      <c r="CA595" s="260">
        <v>1</v>
      </c>
      <c r="CB595" s="260">
        <v>1</v>
      </c>
    </row>
    <row r="596" spans="1:15" ht="12.75">
      <c r="A596" s="269"/>
      <c r="B596" s="272"/>
      <c r="C596" s="327" t="s">
        <v>849</v>
      </c>
      <c r="D596" s="328"/>
      <c r="E596" s="273">
        <v>9.2</v>
      </c>
      <c r="F596" s="274"/>
      <c r="G596" s="275"/>
      <c r="H596" s="276"/>
      <c r="I596" s="270"/>
      <c r="J596" s="277"/>
      <c r="K596" s="270"/>
      <c r="M596" s="271" t="s">
        <v>849</v>
      </c>
      <c r="O596" s="260"/>
    </row>
    <row r="597" spans="1:15" ht="12.75">
      <c r="A597" s="269"/>
      <c r="B597" s="272"/>
      <c r="C597" s="327" t="s">
        <v>850</v>
      </c>
      <c r="D597" s="328"/>
      <c r="E597" s="273">
        <v>4.6</v>
      </c>
      <c r="F597" s="274"/>
      <c r="G597" s="275"/>
      <c r="H597" s="276"/>
      <c r="I597" s="270"/>
      <c r="J597" s="277"/>
      <c r="K597" s="270"/>
      <c r="M597" s="271" t="s">
        <v>850</v>
      </c>
      <c r="O597" s="260"/>
    </row>
    <row r="598" spans="1:15" ht="12.75">
      <c r="A598" s="269"/>
      <c r="B598" s="272"/>
      <c r="C598" s="327" t="s">
        <v>851</v>
      </c>
      <c r="D598" s="328"/>
      <c r="E598" s="273">
        <v>4.3</v>
      </c>
      <c r="F598" s="274"/>
      <c r="G598" s="275"/>
      <c r="H598" s="276"/>
      <c r="I598" s="270"/>
      <c r="J598" s="277"/>
      <c r="K598" s="270"/>
      <c r="M598" s="271" t="s">
        <v>851</v>
      </c>
      <c r="O598" s="260"/>
    </row>
    <row r="599" spans="1:80" ht="12.75">
      <c r="A599" s="261">
        <v>149</v>
      </c>
      <c r="B599" s="262" t="s">
        <v>852</v>
      </c>
      <c r="C599" s="263" t="s">
        <v>853</v>
      </c>
      <c r="D599" s="264" t="s">
        <v>182</v>
      </c>
      <c r="E599" s="265">
        <v>30.75</v>
      </c>
      <c r="F599" s="265">
        <v>0</v>
      </c>
      <c r="G599" s="266">
        <f>E599*F599</f>
        <v>0</v>
      </c>
      <c r="H599" s="267">
        <v>0</v>
      </c>
      <c r="I599" s="268">
        <f>E599*H599</f>
        <v>0</v>
      </c>
      <c r="J599" s="267">
        <v>-0.065</v>
      </c>
      <c r="K599" s="268">
        <f>E599*J599</f>
        <v>-1.99875</v>
      </c>
      <c r="O599" s="260">
        <v>2</v>
      </c>
      <c r="AA599" s="233">
        <v>1</v>
      </c>
      <c r="AB599" s="233">
        <v>1</v>
      </c>
      <c r="AC599" s="233">
        <v>1</v>
      </c>
      <c r="AZ599" s="233">
        <v>1</v>
      </c>
      <c r="BA599" s="233">
        <f>IF(AZ599=1,G599,0)</f>
        <v>0</v>
      </c>
      <c r="BB599" s="233">
        <f>IF(AZ599=2,G599,0)</f>
        <v>0</v>
      </c>
      <c r="BC599" s="233">
        <f>IF(AZ599=3,G599,0)</f>
        <v>0</v>
      </c>
      <c r="BD599" s="233">
        <f>IF(AZ599=4,G599,0)</f>
        <v>0</v>
      </c>
      <c r="BE599" s="233">
        <f>IF(AZ599=5,G599,0)</f>
        <v>0</v>
      </c>
      <c r="CA599" s="260">
        <v>1</v>
      </c>
      <c r="CB599" s="260">
        <v>1</v>
      </c>
    </row>
    <row r="600" spans="1:15" ht="22.5">
      <c r="A600" s="269"/>
      <c r="B600" s="272"/>
      <c r="C600" s="327" t="s">
        <v>854</v>
      </c>
      <c r="D600" s="328"/>
      <c r="E600" s="273">
        <v>24.25</v>
      </c>
      <c r="F600" s="274"/>
      <c r="G600" s="275"/>
      <c r="H600" s="276"/>
      <c r="I600" s="270"/>
      <c r="J600" s="277"/>
      <c r="K600" s="270"/>
      <c r="M600" s="271" t="s">
        <v>854</v>
      </c>
      <c r="O600" s="260"/>
    </row>
    <row r="601" spans="1:15" ht="12.75">
      <c r="A601" s="269"/>
      <c r="B601" s="272"/>
      <c r="C601" s="327" t="s">
        <v>855</v>
      </c>
      <c r="D601" s="328"/>
      <c r="E601" s="273">
        <v>2.4</v>
      </c>
      <c r="F601" s="274"/>
      <c r="G601" s="275"/>
      <c r="H601" s="276"/>
      <c r="I601" s="270"/>
      <c r="J601" s="277"/>
      <c r="K601" s="270"/>
      <c r="M601" s="271" t="s">
        <v>855</v>
      </c>
      <c r="O601" s="260"/>
    </row>
    <row r="602" spans="1:15" ht="12.75">
      <c r="A602" s="269"/>
      <c r="B602" s="272"/>
      <c r="C602" s="327" t="s">
        <v>856</v>
      </c>
      <c r="D602" s="328"/>
      <c r="E602" s="273">
        <v>1.2</v>
      </c>
      <c r="F602" s="274"/>
      <c r="G602" s="275"/>
      <c r="H602" s="276"/>
      <c r="I602" s="270"/>
      <c r="J602" s="277"/>
      <c r="K602" s="270"/>
      <c r="M602" s="271" t="s">
        <v>856</v>
      </c>
      <c r="O602" s="260"/>
    </row>
    <row r="603" spans="1:15" ht="12.75">
      <c r="A603" s="269"/>
      <c r="B603" s="272"/>
      <c r="C603" s="327" t="s">
        <v>857</v>
      </c>
      <c r="D603" s="328"/>
      <c r="E603" s="273">
        <v>1.2</v>
      </c>
      <c r="F603" s="274"/>
      <c r="G603" s="275"/>
      <c r="H603" s="276"/>
      <c r="I603" s="270"/>
      <c r="J603" s="277"/>
      <c r="K603" s="270"/>
      <c r="M603" s="271" t="s">
        <v>857</v>
      </c>
      <c r="O603" s="260"/>
    </row>
    <row r="604" spans="1:15" ht="12.75">
      <c r="A604" s="269"/>
      <c r="B604" s="272"/>
      <c r="C604" s="327" t="s">
        <v>858</v>
      </c>
      <c r="D604" s="328"/>
      <c r="E604" s="273">
        <v>1.7</v>
      </c>
      <c r="F604" s="274"/>
      <c r="G604" s="275"/>
      <c r="H604" s="276"/>
      <c r="I604" s="270"/>
      <c r="J604" s="277"/>
      <c r="K604" s="270"/>
      <c r="M604" s="271" t="s">
        <v>858</v>
      </c>
      <c r="O604" s="260"/>
    </row>
    <row r="605" spans="1:80" ht="12.75">
      <c r="A605" s="261">
        <v>150</v>
      </c>
      <c r="B605" s="262" t="s">
        <v>859</v>
      </c>
      <c r="C605" s="263" t="s">
        <v>860</v>
      </c>
      <c r="D605" s="264" t="s">
        <v>182</v>
      </c>
      <c r="E605" s="265">
        <v>16.1</v>
      </c>
      <c r="F605" s="265">
        <v>0</v>
      </c>
      <c r="G605" s="266">
        <f>E605*F605</f>
        <v>0</v>
      </c>
      <c r="H605" s="267">
        <v>0</v>
      </c>
      <c r="I605" s="268">
        <f>E605*H605</f>
        <v>0</v>
      </c>
      <c r="J605" s="267">
        <v>-0.097</v>
      </c>
      <c r="K605" s="268">
        <f>E605*J605</f>
        <v>-1.5617</v>
      </c>
      <c r="O605" s="260">
        <v>2</v>
      </c>
      <c r="AA605" s="233">
        <v>1</v>
      </c>
      <c r="AB605" s="233">
        <v>1</v>
      </c>
      <c r="AC605" s="233">
        <v>1</v>
      </c>
      <c r="AZ605" s="233">
        <v>1</v>
      </c>
      <c r="BA605" s="233">
        <f>IF(AZ605=1,G605,0)</f>
        <v>0</v>
      </c>
      <c r="BB605" s="233">
        <f>IF(AZ605=2,G605,0)</f>
        <v>0</v>
      </c>
      <c r="BC605" s="233">
        <f>IF(AZ605=3,G605,0)</f>
        <v>0</v>
      </c>
      <c r="BD605" s="233">
        <f>IF(AZ605=4,G605,0)</f>
        <v>0</v>
      </c>
      <c r="BE605" s="233">
        <f>IF(AZ605=5,G605,0)</f>
        <v>0</v>
      </c>
      <c r="CA605" s="260">
        <v>1</v>
      </c>
      <c r="CB605" s="260">
        <v>1</v>
      </c>
    </row>
    <row r="606" spans="1:15" ht="12.75">
      <c r="A606" s="269"/>
      <c r="B606" s="272"/>
      <c r="C606" s="327" t="s">
        <v>861</v>
      </c>
      <c r="D606" s="328"/>
      <c r="E606" s="273">
        <v>1.3</v>
      </c>
      <c r="F606" s="274"/>
      <c r="G606" s="275"/>
      <c r="H606" s="276"/>
      <c r="I606" s="270"/>
      <c r="J606" s="277"/>
      <c r="K606" s="270"/>
      <c r="M606" s="271" t="s">
        <v>861</v>
      </c>
      <c r="O606" s="260"/>
    </row>
    <row r="607" spans="1:15" ht="12.75">
      <c r="A607" s="269"/>
      <c r="B607" s="272"/>
      <c r="C607" s="327" t="s">
        <v>862</v>
      </c>
      <c r="D607" s="328"/>
      <c r="E607" s="273">
        <v>3.6</v>
      </c>
      <c r="F607" s="274"/>
      <c r="G607" s="275"/>
      <c r="H607" s="276"/>
      <c r="I607" s="270"/>
      <c r="J607" s="277"/>
      <c r="K607" s="270"/>
      <c r="M607" s="271" t="s">
        <v>862</v>
      </c>
      <c r="O607" s="260"/>
    </row>
    <row r="608" spans="1:15" ht="12.75">
      <c r="A608" s="269"/>
      <c r="B608" s="272"/>
      <c r="C608" s="327" t="s">
        <v>863</v>
      </c>
      <c r="D608" s="328"/>
      <c r="E608" s="273">
        <v>5</v>
      </c>
      <c r="F608" s="274"/>
      <c r="G608" s="275"/>
      <c r="H608" s="276"/>
      <c r="I608" s="270"/>
      <c r="J608" s="277"/>
      <c r="K608" s="270"/>
      <c r="M608" s="271" t="s">
        <v>863</v>
      </c>
      <c r="O608" s="260"/>
    </row>
    <row r="609" spans="1:15" ht="12.75">
      <c r="A609" s="269"/>
      <c r="B609" s="272"/>
      <c r="C609" s="327" t="s">
        <v>864</v>
      </c>
      <c r="D609" s="328"/>
      <c r="E609" s="273">
        <v>6.2</v>
      </c>
      <c r="F609" s="274"/>
      <c r="G609" s="275"/>
      <c r="H609" s="276"/>
      <c r="I609" s="270"/>
      <c r="J609" s="277"/>
      <c r="K609" s="270"/>
      <c r="M609" s="271" t="s">
        <v>864</v>
      </c>
      <c r="O609" s="260"/>
    </row>
    <row r="610" spans="1:80" ht="12.75">
      <c r="A610" s="261">
        <v>151</v>
      </c>
      <c r="B610" s="262" t="s">
        <v>865</v>
      </c>
      <c r="C610" s="263" t="s">
        <v>866</v>
      </c>
      <c r="D610" s="264" t="s">
        <v>182</v>
      </c>
      <c r="E610" s="265">
        <v>11.5</v>
      </c>
      <c r="F610" s="265">
        <v>0</v>
      </c>
      <c r="G610" s="266">
        <f>E610*F610</f>
        <v>0</v>
      </c>
      <c r="H610" s="267">
        <v>0</v>
      </c>
      <c r="I610" s="268">
        <f>E610*H610</f>
        <v>0</v>
      </c>
      <c r="J610" s="267">
        <v>-0.129</v>
      </c>
      <c r="K610" s="268">
        <f>E610*J610</f>
        <v>-1.4835</v>
      </c>
      <c r="O610" s="260">
        <v>2</v>
      </c>
      <c r="AA610" s="233">
        <v>1</v>
      </c>
      <c r="AB610" s="233">
        <v>1</v>
      </c>
      <c r="AC610" s="233">
        <v>1</v>
      </c>
      <c r="AZ610" s="233">
        <v>1</v>
      </c>
      <c r="BA610" s="233">
        <f>IF(AZ610=1,G610,0)</f>
        <v>0</v>
      </c>
      <c r="BB610" s="233">
        <f>IF(AZ610=2,G610,0)</f>
        <v>0</v>
      </c>
      <c r="BC610" s="233">
        <f>IF(AZ610=3,G610,0)</f>
        <v>0</v>
      </c>
      <c r="BD610" s="233">
        <f>IF(AZ610=4,G610,0)</f>
        <v>0</v>
      </c>
      <c r="BE610" s="233">
        <f>IF(AZ610=5,G610,0)</f>
        <v>0</v>
      </c>
      <c r="CA610" s="260">
        <v>1</v>
      </c>
      <c r="CB610" s="260">
        <v>1</v>
      </c>
    </row>
    <row r="611" spans="1:15" ht="12.75">
      <c r="A611" s="269"/>
      <c r="B611" s="272"/>
      <c r="C611" s="327" t="s">
        <v>867</v>
      </c>
      <c r="D611" s="328"/>
      <c r="E611" s="273">
        <v>4.9</v>
      </c>
      <c r="F611" s="274"/>
      <c r="G611" s="275"/>
      <c r="H611" s="276"/>
      <c r="I611" s="270"/>
      <c r="J611" s="277"/>
      <c r="K611" s="270"/>
      <c r="M611" s="271" t="s">
        <v>867</v>
      </c>
      <c r="O611" s="260"/>
    </row>
    <row r="612" spans="1:15" ht="12.75">
      <c r="A612" s="269"/>
      <c r="B612" s="272"/>
      <c r="C612" s="327" t="s">
        <v>868</v>
      </c>
      <c r="D612" s="328"/>
      <c r="E612" s="273">
        <v>2.8</v>
      </c>
      <c r="F612" s="274"/>
      <c r="G612" s="275"/>
      <c r="H612" s="276"/>
      <c r="I612" s="270"/>
      <c r="J612" s="277"/>
      <c r="K612" s="270"/>
      <c r="M612" s="271" t="s">
        <v>868</v>
      </c>
      <c r="O612" s="260"/>
    </row>
    <row r="613" spans="1:15" ht="12.75">
      <c r="A613" s="269"/>
      <c r="B613" s="272"/>
      <c r="C613" s="327" t="s">
        <v>869</v>
      </c>
      <c r="D613" s="328"/>
      <c r="E613" s="273">
        <v>3.8</v>
      </c>
      <c r="F613" s="274"/>
      <c r="G613" s="275"/>
      <c r="H613" s="276"/>
      <c r="I613" s="270"/>
      <c r="J613" s="277"/>
      <c r="K613" s="270"/>
      <c r="M613" s="271" t="s">
        <v>869</v>
      </c>
      <c r="O613" s="260"/>
    </row>
    <row r="614" spans="1:80" ht="12.75">
      <c r="A614" s="261">
        <v>152</v>
      </c>
      <c r="B614" s="262" t="s">
        <v>870</v>
      </c>
      <c r="C614" s="263" t="s">
        <v>871</v>
      </c>
      <c r="D614" s="264" t="s">
        <v>182</v>
      </c>
      <c r="E614" s="265">
        <v>31.5</v>
      </c>
      <c r="F614" s="265">
        <v>0</v>
      </c>
      <c r="G614" s="266">
        <f>E614*F614</f>
        <v>0</v>
      </c>
      <c r="H614" s="267">
        <v>0.01807</v>
      </c>
      <c r="I614" s="268">
        <f>E614*H614</f>
        <v>0.569205</v>
      </c>
      <c r="J614" s="267">
        <v>0</v>
      </c>
      <c r="K614" s="268">
        <f>E614*J614</f>
        <v>0</v>
      </c>
      <c r="O614" s="260">
        <v>2</v>
      </c>
      <c r="AA614" s="233">
        <v>1</v>
      </c>
      <c r="AB614" s="233">
        <v>1</v>
      </c>
      <c r="AC614" s="233">
        <v>1</v>
      </c>
      <c r="AZ614" s="233">
        <v>1</v>
      </c>
      <c r="BA614" s="233">
        <f>IF(AZ614=1,G614,0)</f>
        <v>0</v>
      </c>
      <c r="BB614" s="233">
        <f>IF(AZ614=2,G614,0)</f>
        <v>0</v>
      </c>
      <c r="BC614" s="233">
        <f>IF(AZ614=3,G614,0)</f>
        <v>0</v>
      </c>
      <c r="BD614" s="233">
        <f>IF(AZ614=4,G614,0)</f>
        <v>0</v>
      </c>
      <c r="BE614" s="233">
        <f>IF(AZ614=5,G614,0)</f>
        <v>0</v>
      </c>
      <c r="CA614" s="260">
        <v>1</v>
      </c>
      <c r="CB614" s="260">
        <v>1</v>
      </c>
    </row>
    <row r="615" spans="1:15" ht="12.75">
      <c r="A615" s="269"/>
      <c r="B615" s="272"/>
      <c r="C615" s="327" t="s">
        <v>872</v>
      </c>
      <c r="D615" s="328"/>
      <c r="E615" s="273">
        <v>7.5</v>
      </c>
      <c r="F615" s="274"/>
      <c r="G615" s="275"/>
      <c r="H615" s="276"/>
      <c r="I615" s="270"/>
      <c r="J615" s="277"/>
      <c r="K615" s="270"/>
      <c r="M615" s="271" t="s">
        <v>872</v>
      </c>
      <c r="O615" s="260"/>
    </row>
    <row r="616" spans="1:15" ht="12.75">
      <c r="A616" s="269"/>
      <c r="B616" s="272"/>
      <c r="C616" s="327" t="s">
        <v>873</v>
      </c>
      <c r="D616" s="328"/>
      <c r="E616" s="273">
        <v>24</v>
      </c>
      <c r="F616" s="274"/>
      <c r="G616" s="275"/>
      <c r="H616" s="276"/>
      <c r="I616" s="270"/>
      <c r="J616" s="277"/>
      <c r="K616" s="270"/>
      <c r="M616" s="271" t="s">
        <v>873</v>
      </c>
      <c r="O616" s="260"/>
    </row>
    <row r="617" spans="1:80" ht="12.75">
      <c r="A617" s="261">
        <v>153</v>
      </c>
      <c r="B617" s="262" t="s">
        <v>874</v>
      </c>
      <c r="C617" s="263" t="s">
        <v>875</v>
      </c>
      <c r="D617" s="264" t="s">
        <v>106</v>
      </c>
      <c r="E617" s="265">
        <v>92.6</v>
      </c>
      <c r="F617" s="265">
        <v>0</v>
      </c>
      <c r="G617" s="266">
        <f>E617*F617</f>
        <v>0</v>
      </c>
      <c r="H617" s="267">
        <v>0</v>
      </c>
      <c r="I617" s="268">
        <f>E617*H617</f>
        <v>0</v>
      </c>
      <c r="J617" s="267">
        <v>-0.05</v>
      </c>
      <c r="K617" s="268">
        <f>E617*J617</f>
        <v>-4.63</v>
      </c>
      <c r="O617" s="260">
        <v>2</v>
      </c>
      <c r="AA617" s="233">
        <v>1</v>
      </c>
      <c r="AB617" s="233">
        <v>1</v>
      </c>
      <c r="AC617" s="233">
        <v>1</v>
      </c>
      <c r="AZ617" s="233">
        <v>1</v>
      </c>
      <c r="BA617" s="233">
        <f>IF(AZ617=1,G617,0)</f>
        <v>0</v>
      </c>
      <c r="BB617" s="233">
        <f>IF(AZ617=2,G617,0)</f>
        <v>0</v>
      </c>
      <c r="BC617" s="233">
        <f>IF(AZ617=3,G617,0)</f>
        <v>0</v>
      </c>
      <c r="BD617" s="233">
        <f>IF(AZ617=4,G617,0)</f>
        <v>0</v>
      </c>
      <c r="BE617" s="233">
        <f>IF(AZ617=5,G617,0)</f>
        <v>0</v>
      </c>
      <c r="CA617" s="260">
        <v>1</v>
      </c>
      <c r="CB617" s="260">
        <v>1</v>
      </c>
    </row>
    <row r="618" spans="1:15" ht="12.75">
      <c r="A618" s="269"/>
      <c r="B618" s="272"/>
      <c r="C618" s="327" t="s">
        <v>876</v>
      </c>
      <c r="D618" s="328"/>
      <c r="E618" s="273">
        <v>92.6</v>
      </c>
      <c r="F618" s="274"/>
      <c r="G618" s="275"/>
      <c r="H618" s="276"/>
      <c r="I618" s="270"/>
      <c r="J618" s="277"/>
      <c r="K618" s="270"/>
      <c r="M618" s="271" t="s">
        <v>876</v>
      </c>
      <c r="O618" s="260"/>
    </row>
    <row r="619" spans="1:80" ht="12.75">
      <c r="A619" s="261">
        <v>154</v>
      </c>
      <c r="B619" s="262" t="s">
        <v>877</v>
      </c>
      <c r="C619" s="263" t="s">
        <v>878</v>
      </c>
      <c r="D619" s="264" t="s">
        <v>106</v>
      </c>
      <c r="E619" s="265">
        <v>254.8</v>
      </c>
      <c r="F619" s="265">
        <v>0</v>
      </c>
      <c r="G619" s="266">
        <f>E619*F619</f>
        <v>0</v>
      </c>
      <c r="H619" s="267">
        <v>0</v>
      </c>
      <c r="I619" s="268">
        <f>E619*H619</f>
        <v>0</v>
      </c>
      <c r="J619" s="267">
        <v>-0.05</v>
      </c>
      <c r="K619" s="268">
        <f>E619*J619</f>
        <v>-12.740000000000002</v>
      </c>
      <c r="O619" s="260">
        <v>2</v>
      </c>
      <c r="AA619" s="233">
        <v>1</v>
      </c>
      <c r="AB619" s="233">
        <v>1</v>
      </c>
      <c r="AC619" s="233">
        <v>1</v>
      </c>
      <c r="AZ619" s="233">
        <v>1</v>
      </c>
      <c r="BA619" s="233">
        <f>IF(AZ619=1,G619,0)</f>
        <v>0</v>
      </c>
      <c r="BB619" s="233">
        <f>IF(AZ619=2,G619,0)</f>
        <v>0</v>
      </c>
      <c r="BC619" s="233">
        <f>IF(AZ619=3,G619,0)</f>
        <v>0</v>
      </c>
      <c r="BD619" s="233">
        <f>IF(AZ619=4,G619,0)</f>
        <v>0</v>
      </c>
      <c r="BE619" s="233">
        <f>IF(AZ619=5,G619,0)</f>
        <v>0</v>
      </c>
      <c r="CA619" s="260">
        <v>1</v>
      </c>
      <c r="CB619" s="260">
        <v>1</v>
      </c>
    </row>
    <row r="620" spans="1:15" ht="12.75">
      <c r="A620" s="269"/>
      <c r="B620" s="272"/>
      <c r="C620" s="327" t="s">
        <v>879</v>
      </c>
      <c r="D620" s="328"/>
      <c r="E620" s="273">
        <v>91.6</v>
      </c>
      <c r="F620" s="274"/>
      <c r="G620" s="275"/>
      <c r="H620" s="276"/>
      <c r="I620" s="270"/>
      <c r="J620" s="277"/>
      <c r="K620" s="270"/>
      <c r="M620" s="271" t="s">
        <v>879</v>
      </c>
      <c r="O620" s="260"/>
    </row>
    <row r="621" spans="1:15" ht="12.75">
      <c r="A621" s="269"/>
      <c r="B621" s="272"/>
      <c r="C621" s="327" t="s">
        <v>880</v>
      </c>
      <c r="D621" s="328"/>
      <c r="E621" s="273">
        <v>88.2</v>
      </c>
      <c r="F621" s="274"/>
      <c r="G621" s="275"/>
      <c r="H621" s="276"/>
      <c r="I621" s="270"/>
      <c r="J621" s="277"/>
      <c r="K621" s="270"/>
      <c r="M621" s="271" t="s">
        <v>880</v>
      </c>
      <c r="O621" s="260"/>
    </row>
    <row r="622" spans="1:15" ht="22.5">
      <c r="A622" s="269"/>
      <c r="B622" s="272"/>
      <c r="C622" s="327" t="s">
        <v>881</v>
      </c>
      <c r="D622" s="328"/>
      <c r="E622" s="273">
        <v>75</v>
      </c>
      <c r="F622" s="274"/>
      <c r="G622" s="275"/>
      <c r="H622" s="276"/>
      <c r="I622" s="270"/>
      <c r="J622" s="277"/>
      <c r="K622" s="270"/>
      <c r="M622" s="271" t="s">
        <v>881</v>
      </c>
      <c r="O622" s="260"/>
    </row>
    <row r="623" spans="1:80" ht="12.75">
      <c r="A623" s="261">
        <v>155</v>
      </c>
      <c r="B623" s="262" t="s">
        <v>882</v>
      </c>
      <c r="C623" s="263" t="s">
        <v>883</v>
      </c>
      <c r="D623" s="264" t="s">
        <v>106</v>
      </c>
      <c r="E623" s="265">
        <v>771.716</v>
      </c>
      <c r="F623" s="265">
        <v>0</v>
      </c>
      <c r="G623" s="266">
        <f>E623*F623</f>
        <v>0</v>
      </c>
      <c r="H623" s="267">
        <v>0</v>
      </c>
      <c r="I623" s="268">
        <f>E623*H623</f>
        <v>0</v>
      </c>
      <c r="J623" s="267">
        <v>-0.046</v>
      </c>
      <c r="K623" s="268">
        <f>E623*J623</f>
        <v>-35.498936</v>
      </c>
      <c r="O623" s="260">
        <v>2</v>
      </c>
      <c r="AA623" s="233">
        <v>1</v>
      </c>
      <c r="AB623" s="233">
        <v>1</v>
      </c>
      <c r="AC623" s="233">
        <v>1</v>
      </c>
      <c r="AZ623" s="233">
        <v>1</v>
      </c>
      <c r="BA623" s="233">
        <f>IF(AZ623=1,G623,0)</f>
        <v>0</v>
      </c>
      <c r="BB623" s="233">
        <f>IF(AZ623=2,G623,0)</f>
        <v>0</v>
      </c>
      <c r="BC623" s="233">
        <f>IF(AZ623=3,G623,0)</f>
        <v>0</v>
      </c>
      <c r="BD623" s="233">
        <f>IF(AZ623=4,G623,0)</f>
        <v>0</v>
      </c>
      <c r="BE623" s="233">
        <f>IF(AZ623=5,G623,0)</f>
        <v>0</v>
      </c>
      <c r="CA623" s="260">
        <v>1</v>
      </c>
      <c r="CB623" s="260">
        <v>1</v>
      </c>
    </row>
    <row r="624" spans="1:15" ht="22.5">
      <c r="A624" s="269"/>
      <c r="B624" s="272"/>
      <c r="C624" s="327" t="s">
        <v>884</v>
      </c>
      <c r="D624" s="328"/>
      <c r="E624" s="273">
        <v>71.82</v>
      </c>
      <c r="F624" s="274"/>
      <c r="G624" s="275"/>
      <c r="H624" s="276"/>
      <c r="I624" s="270"/>
      <c r="J624" s="277"/>
      <c r="K624" s="270"/>
      <c r="M624" s="271" t="s">
        <v>884</v>
      </c>
      <c r="O624" s="260"/>
    </row>
    <row r="625" spans="1:15" ht="22.5">
      <c r="A625" s="269"/>
      <c r="B625" s="272"/>
      <c r="C625" s="327" t="s">
        <v>885</v>
      </c>
      <c r="D625" s="328"/>
      <c r="E625" s="273">
        <v>92.76</v>
      </c>
      <c r="F625" s="274"/>
      <c r="G625" s="275"/>
      <c r="H625" s="276"/>
      <c r="I625" s="270"/>
      <c r="J625" s="277"/>
      <c r="K625" s="270"/>
      <c r="M625" s="271" t="s">
        <v>885</v>
      </c>
      <c r="O625" s="260"/>
    </row>
    <row r="626" spans="1:15" ht="12.75">
      <c r="A626" s="269"/>
      <c r="B626" s="272"/>
      <c r="C626" s="327" t="s">
        <v>886</v>
      </c>
      <c r="D626" s="328"/>
      <c r="E626" s="273">
        <v>76.224</v>
      </c>
      <c r="F626" s="274"/>
      <c r="G626" s="275"/>
      <c r="H626" s="276"/>
      <c r="I626" s="270"/>
      <c r="J626" s="277"/>
      <c r="K626" s="270"/>
      <c r="M626" s="271" t="s">
        <v>886</v>
      </c>
      <c r="O626" s="260"/>
    </row>
    <row r="627" spans="1:15" ht="22.5">
      <c r="A627" s="269"/>
      <c r="B627" s="272"/>
      <c r="C627" s="327" t="s">
        <v>887</v>
      </c>
      <c r="D627" s="328"/>
      <c r="E627" s="273">
        <v>197.912</v>
      </c>
      <c r="F627" s="274"/>
      <c r="G627" s="275"/>
      <c r="H627" s="276"/>
      <c r="I627" s="270"/>
      <c r="J627" s="277"/>
      <c r="K627" s="270"/>
      <c r="M627" s="271" t="s">
        <v>887</v>
      </c>
      <c r="O627" s="260"/>
    </row>
    <row r="628" spans="1:15" ht="12.75">
      <c r="A628" s="269"/>
      <c r="B628" s="272"/>
      <c r="C628" s="327" t="s">
        <v>888</v>
      </c>
      <c r="D628" s="328"/>
      <c r="E628" s="273">
        <v>-13.26</v>
      </c>
      <c r="F628" s="274"/>
      <c r="G628" s="275"/>
      <c r="H628" s="276"/>
      <c r="I628" s="270"/>
      <c r="J628" s="277"/>
      <c r="K628" s="270"/>
      <c r="M628" s="271" t="s">
        <v>888</v>
      </c>
      <c r="O628" s="260"/>
    </row>
    <row r="629" spans="1:15" ht="22.5">
      <c r="A629" s="269"/>
      <c r="B629" s="272"/>
      <c r="C629" s="327" t="s">
        <v>889</v>
      </c>
      <c r="D629" s="328"/>
      <c r="E629" s="273">
        <v>197.912</v>
      </c>
      <c r="F629" s="274"/>
      <c r="G629" s="275"/>
      <c r="H629" s="276"/>
      <c r="I629" s="270"/>
      <c r="J629" s="277"/>
      <c r="K629" s="270"/>
      <c r="M629" s="271" t="s">
        <v>889</v>
      </c>
      <c r="O629" s="260"/>
    </row>
    <row r="630" spans="1:15" ht="12.75">
      <c r="A630" s="269"/>
      <c r="B630" s="272"/>
      <c r="C630" s="327" t="s">
        <v>888</v>
      </c>
      <c r="D630" s="328"/>
      <c r="E630" s="273">
        <v>-13.26</v>
      </c>
      <c r="F630" s="274"/>
      <c r="G630" s="275"/>
      <c r="H630" s="276"/>
      <c r="I630" s="270"/>
      <c r="J630" s="277"/>
      <c r="K630" s="270"/>
      <c r="M630" s="271" t="s">
        <v>888</v>
      </c>
      <c r="O630" s="260"/>
    </row>
    <row r="631" spans="1:15" ht="22.5">
      <c r="A631" s="269"/>
      <c r="B631" s="272"/>
      <c r="C631" s="327" t="s">
        <v>890</v>
      </c>
      <c r="D631" s="328"/>
      <c r="E631" s="273">
        <v>175.076</v>
      </c>
      <c r="F631" s="274"/>
      <c r="G631" s="275"/>
      <c r="H631" s="276"/>
      <c r="I631" s="270"/>
      <c r="J631" s="277"/>
      <c r="K631" s="270"/>
      <c r="M631" s="271" t="s">
        <v>890</v>
      </c>
      <c r="O631" s="260"/>
    </row>
    <row r="632" spans="1:15" ht="12.75">
      <c r="A632" s="269"/>
      <c r="B632" s="272"/>
      <c r="C632" s="327" t="s">
        <v>891</v>
      </c>
      <c r="D632" s="328"/>
      <c r="E632" s="273">
        <v>-13.468</v>
      </c>
      <c r="F632" s="274"/>
      <c r="G632" s="275"/>
      <c r="H632" s="276"/>
      <c r="I632" s="270"/>
      <c r="J632" s="277"/>
      <c r="K632" s="270"/>
      <c r="M632" s="271" t="s">
        <v>891</v>
      </c>
      <c r="O632" s="260"/>
    </row>
    <row r="633" spans="1:80" ht="12.75">
      <c r="A633" s="261">
        <v>156</v>
      </c>
      <c r="B633" s="262" t="s">
        <v>892</v>
      </c>
      <c r="C633" s="263" t="s">
        <v>893</v>
      </c>
      <c r="D633" s="264" t="s">
        <v>106</v>
      </c>
      <c r="E633" s="265">
        <v>221.82</v>
      </c>
      <c r="F633" s="265">
        <v>0</v>
      </c>
      <c r="G633" s="266">
        <f>E633*F633</f>
        <v>0</v>
      </c>
      <c r="H633" s="267">
        <v>0</v>
      </c>
      <c r="I633" s="268">
        <f>E633*H633</f>
        <v>0</v>
      </c>
      <c r="J633" s="267">
        <v>-0.059</v>
      </c>
      <c r="K633" s="268">
        <f>E633*J633</f>
        <v>-13.08738</v>
      </c>
      <c r="O633" s="260">
        <v>2</v>
      </c>
      <c r="AA633" s="233">
        <v>1</v>
      </c>
      <c r="AB633" s="233">
        <v>1</v>
      </c>
      <c r="AC633" s="233">
        <v>1</v>
      </c>
      <c r="AZ633" s="233">
        <v>1</v>
      </c>
      <c r="BA633" s="233">
        <f>IF(AZ633=1,G633,0)</f>
        <v>0</v>
      </c>
      <c r="BB633" s="233">
        <f>IF(AZ633=2,G633,0)</f>
        <v>0</v>
      </c>
      <c r="BC633" s="233">
        <f>IF(AZ633=3,G633,0)</f>
        <v>0</v>
      </c>
      <c r="BD633" s="233">
        <f>IF(AZ633=4,G633,0)</f>
        <v>0</v>
      </c>
      <c r="BE633" s="233">
        <f>IF(AZ633=5,G633,0)</f>
        <v>0</v>
      </c>
      <c r="CA633" s="260">
        <v>1</v>
      </c>
      <c r="CB633" s="260">
        <v>1</v>
      </c>
    </row>
    <row r="634" spans="1:15" ht="12.75">
      <c r="A634" s="269"/>
      <c r="B634" s="272"/>
      <c r="C634" s="327" t="s">
        <v>894</v>
      </c>
      <c r="D634" s="328"/>
      <c r="E634" s="273">
        <v>131.7</v>
      </c>
      <c r="F634" s="274"/>
      <c r="G634" s="275"/>
      <c r="H634" s="276"/>
      <c r="I634" s="270"/>
      <c r="J634" s="277"/>
      <c r="K634" s="270"/>
      <c r="M634" s="271" t="s">
        <v>894</v>
      </c>
      <c r="O634" s="260"/>
    </row>
    <row r="635" spans="1:15" ht="12.75">
      <c r="A635" s="269"/>
      <c r="B635" s="272"/>
      <c r="C635" s="327" t="s">
        <v>895</v>
      </c>
      <c r="D635" s="328"/>
      <c r="E635" s="273">
        <v>111</v>
      </c>
      <c r="F635" s="274"/>
      <c r="G635" s="275"/>
      <c r="H635" s="276"/>
      <c r="I635" s="270"/>
      <c r="J635" s="277"/>
      <c r="K635" s="270"/>
      <c r="M635" s="271" t="s">
        <v>895</v>
      </c>
      <c r="O635" s="260"/>
    </row>
    <row r="636" spans="1:15" ht="12.75">
      <c r="A636" s="269"/>
      <c r="B636" s="272"/>
      <c r="C636" s="327" t="s">
        <v>896</v>
      </c>
      <c r="D636" s="328"/>
      <c r="E636" s="273">
        <v>127</v>
      </c>
      <c r="F636" s="274"/>
      <c r="G636" s="275"/>
      <c r="H636" s="276"/>
      <c r="I636" s="270"/>
      <c r="J636" s="277"/>
      <c r="K636" s="270"/>
      <c r="M636" s="271" t="s">
        <v>896</v>
      </c>
      <c r="O636" s="260"/>
    </row>
    <row r="637" spans="1:15" ht="12.75">
      <c r="A637" s="269"/>
      <c r="B637" s="272"/>
      <c r="C637" s="327" t="s">
        <v>897</v>
      </c>
      <c r="D637" s="328"/>
      <c r="E637" s="273">
        <v>-147.88</v>
      </c>
      <c r="F637" s="274"/>
      <c r="G637" s="275"/>
      <c r="H637" s="276"/>
      <c r="I637" s="270"/>
      <c r="J637" s="277"/>
      <c r="K637" s="270"/>
      <c r="M637" s="271" t="s">
        <v>897</v>
      </c>
      <c r="O637" s="260"/>
    </row>
    <row r="638" spans="1:80" ht="12.75">
      <c r="A638" s="261">
        <v>157</v>
      </c>
      <c r="B638" s="262" t="s">
        <v>898</v>
      </c>
      <c r="C638" s="263" t="s">
        <v>899</v>
      </c>
      <c r="D638" s="264" t="s">
        <v>106</v>
      </c>
      <c r="E638" s="265">
        <v>45.56</v>
      </c>
      <c r="F638" s="265">
        <v>0</v>
      </c>
      <c r="G638" s="266">
        <f>E638*F638</f>
        <v>0</v>
      </c>
      <c r="H638" s="267">
        <v>0</v>
      </c>
      <c r="I638" s="268">
        <f>E638*H638</f>
        <v>0</v>
      </c>
      <c r="J638" s="267">
        <v>-0.068</v>
      </c>
      <c r="K638" s="268">
        <f>E638*J638</f>
        <v>-3.0980800000000004</v>
      </c>
      <c r="O638" s="260">
        <v>2</v>
      </c>
      <c r="AA638" s="233">
        <v>1</v>
      </c>
      <c r="AB638" s="233">
        <v>1</v>
      </c>
      <c r="AC638" s="233">
        <v>1</v>
      </c>
      <c r="AZ638" s="233">
        <v>1</v>
      </c>
      <c r="BA638" s="233">
        <f>IF(AZ638=1,G638,0)</f>
        <v>0</v>
      </c>
      <c r="BB638" s="233">
        <f>IF(AZ638=2,G638,0)</f>
        <v>0</v>
      </c>
      <c r="BC638" s="233">
        <f>IF(AZ638=3,G638,0)</f>
        <v>0</v>
      </c>
      <c r="BD638" s="233">
        <f>IF(AZ638=4,G638,0)</f>
        <v>0</v>
      </c>
      <c r="BE638" s="233">
        <f>IF(AZ638=5,G638,0)</f>
        <v>0</v>
      </c>
      <c r="CA638" s="260">
        <v>1</v>
      </c>
      <c r="CB638" s="260">
        <v>1</v>
      </c>
    </row>
    <row r="639" spans="1:15" ht="12.75">
      <c r="A639" s="269"/>
      <c r="B639" s="272"/>
      <c r="C639" s="327" t="s">
        <v>900</v>
      </c>
      <c r="D639" s="328"/>
      <c r="E639" s="273">
        <v>18</v>
      </c>
      <c r="F639" s="274"/>
      <c r="G639" s="275"/>
      <c r="H639" s="276"/>
      <c r="I639" s="270"/>
      <c r="J639" s="277"/>
      <c r="K639" s="270"/>
      <c r="M639" s="271" t="s">
        <v>900</v>
      </c>
      <c r="O639" s="260"/>
    </row>
    <row r="640" spans="1:15" ht="12.75">
      <c r="A640" s="269"/>
      <c r="B640" s="272"/>
      <c r="C640" s="327" t="s">
        <v>901</v>
      </c>
      <c r="D640" s="328"/>
      <c r="E640" s="273">
        <v>2.56</v>
      </c>
      <c r="F640" s="274"/>
      <c r="G640" s="275"/>
      <c r="H640" s="276"/>
      <c r="I640" s="270"/>
      <c r="J640" s="277"/>
      <c r="K640" s="270"/>
      <c r="M640" s="271" t="s">
        <v>901</v>
      </c>
      <c r="O640" s="260"/>
    </row>
    <row r="641" spans="1:15" ht="12.75">
      <c r="A641" s="269"/>
      <c r="B641" s="272"/>
      <c r="C641" s="327" t="s">
        <v>902</v>
      </c>
      <c r="D641" s="328"/>
      <c r="E641" s="273">
        <v>25</v>
      </c>
      <c r="F641" s="274"/>
      <c r="G641" s="275"/>
      <c r="H641" s="276"/>
      <c r="I641" s="270"/>
      <c r="J641" s="277"/>
      <c r="K641" s="270"/>
      <c r="M641" s="271" t="s">
        <v>902</v>
      </c>
      <c r="O641" s="260"/>
    </row>
    <row r="642" spans="1:80" ht="12.75">
      <c r="A642" s="261">
        <v>158</v>
      </c>
      <c r="B642" s="262" t="s">
        <v>903</v>
      </c>
      <c r="C642" s="263" t="s">
        <v>904</v>
      </c>
      <c r="D642" s="264" t="s">
        <v>106</v>
      </c>
      <c r="E642" s="265">
        <v>7.8625</v>
      </c>
      <c r="F642" s="265">
        <v>0</v>
      </c>
      <c r="G642" s="266">
        <f>E642*F642</f>
        <v>0</v>
      </c>
      <c r="H642" s="267">
        <v>0</v>
      </c>
      <c r="I642" s="268">
        <f>E642*H642</f>
        <v>0</v>
      </c>
      <c r="J642" s="267">
        <v>-0.089</v>
      </c>
      <c r="K642" s="268">
        <f>E642*J642</f>
        <v>-0.6997625</v>
      </c>
      <c r="O642" s="260">
        <v>2</v>
      </c>
      <c r="AA642" s="233">
        <v>1</v>
      </c>
      <c r="AB642" s="233">
        <v>1</v>
      </c>
      <c r="AC642" s="233">
        <v>1</v>
      </c>
      <c r="AZ642" s="233">
        <v>1</v>
      </c>
      <c r="BA642" s="233">
        <f>IF(AZ642=1,G642,0)</f>
        <v>0</v>
      </c>
      <c r="BB642" s="233">
        <f>IF(AZ642=2,G642,0)</f>
        <v>0</v>
      </c>
      <c r="BC642" s="233">
        <f>IF(AZ642=3,G642,0)</f>
        <v>0</v>
      </c>
      <c r="BD642" s="233">
        <f>IF(AZ642=4,G642,0)</f>
        <v>0</v>
      </c>
      <c r="BE642" s="233">
        <f>IF(AZ642=5,G642,0)</f>
        <v>0</v>
      </c>
      <c r="CA642" s="260">
        <v>1</v>
      </c>
      <c r="CB642" s="260">
        <v>1</v>
      </c>
    </row>
    <row r="643" spans="1:15" ht="12.75">
      <c r="A643" s="269"/>
      <c r="B643" s="272"/>
      <c r="C643" s="327" t="s">
        <v>905</v>
      </c>
      <c r="D643" s="328"/>
      <c r="E643" s="273">
        <v>7.8625</v>
      </c>
      <c r="F643" s="274"/>
      <c r="G643" s="275"/>
      <c r="H643" s="276"/>
      <c r="I643" s="270"/>
      <c r="J643" s="277"/>
      <c r="K643" s="270"/>
      <c r="M643" s="271" t="s">
        <v>905</v>
      </c>
      <c r="O643" s="260"/>
    </row>
    <row r="644" spans="1:80" ht="12.75">
      <c r="A644" s="261">
        <v>159</v>
      </c>
      <c r="B644" s="262" t="s">
        <v>906</v>
      </c>
      <c r="C644" s="263" t="s">
        <v>907</v>
      </c>
      <c r="D644" s="264" t="s">
        <v>106</v>
      </c>
      <c r="E644" s="265">
        <v>14.202</v>
      </c>
      <c r="F644" s="265">
        <v>0</v>
      </c>
      <c r="G644" s="266">
        <f>E644*F644</f>
        <v>0</v>
      </c>
      <c r="H644" s="267">
        <v>0</v>
      </c>
      <c r="I644" s="268">
        <f>E644*H644</f>
        <v>0</v>
      </c>
      <c r="J644" s="267">
        <v>-0.102</v>
      </c>
      <c r="K644" s="268">
        <f>E644*J644</f>
        <v>-1.448604</v>
      </c>
      <c r="O644" s="260">
        <v>2</v>
      </c>
      <c r="AA644" s="233">
        <v>1</v>
      </c>
      <c r="AB644" s="233">
        <v>1</v>
      </c>
      <c r="AC644" s="233">
        <v>1</v>
      </c>
      <c r="AZ644" s="233">
        <v>1</v>
      </c>
      <c r="BA644" s="233">
        <f>IF(AZ644=1,G644,0)</f>
        <v>0</v>
      </c>
      <c r="BB644" s="233">
        <f>IF(AZ644=2,G644,0)</f>
        <v>0</v>
      </c>
      <c r="BC644" s="233">
        <f>IF(AZ644=3,G644,0)</f>
        <v>0</v>
      </c>
      <c r="BD644" s="233">
        <f>IF(AZ644=4,G644,0)</f>
        <v>0</v>
      </c>
      <c r="BE644" s="233">
        <f>IF(AZ644=5,G644,0)</f>
        <v>0</v>
      </c>
      <c r="CA644" s="260">
        <v>1</v>
      </c>
      <c r="CB644" s="260">
        <v>1</v>
      </c>
    </row>
    <row r="645" spans="1:15" ht="12.75">
      <c r="A645" s="269"/>
      <c r="B645" s="272"/>
      <c r="C645" s="327" t="s">
        <v>908</v>
      </c>
      <c r="D645" s="328"/>
      <c r="E645" s="273">
        <v>14.202</v>
      </c>
      <c r="F645" s="274"/>
      <c r="G645" s="275"/>
      <c r="H645" s="276"/>
      <c r="I645" s="270"/>
      <c r="J645" s="277"/>
      <c r="K645" s="270"/>
      <c r="M645" s="271" t="s">
        <v>908</v>
      </c>
      <c r="O645" s="260"/>
    </row>
    <row r="646" spans="1:57" ht="12.75">
      <c r="A646" s="278"/>
      <c r="B646" s="279" t="s">
        <v>94</v>
      </c>
      <c r="C646" s="280" t="s">
        <v>800</v>
      </c>
      <c r="D646" s="281"/>
      <c r="E646" s="282"/>
      <c r="F646" s="283"/>
      <c r="G646" s="284">
        <f>SUM(G558:G645)</f>
        <v>0</v>
      </c>
      <c r="H646" s="285"/>
      <c r="I646" s="286">
        <f>SUM(I558:I645)</f>
        <v>0.6158753819999999</v>
      </c>
      <c r="J646" s="285"/>
      <c r="K646" s="286">
        <f>SUM(K558:K645)</f>
        <v>-107.0055925</v>
      </c>
      <c r="O646" s="260">
        <v>4</v>
      </c>
      <c r="BA646" s="287">
        <f>SUM(BA558:BA645)</f>
        <v>0</v>
      </c>
      <c r="BB646" s="287">
        <f>SUM(BB558:BB645)</f>
        <v>0</v>
      </c>
      <c r="BC646" s="287">
        <f>SUM(BC558:BC645)</f>
        <v>0</v>
      </c>
      <c r="BD646" s="287">
        <f>SUM(BD558:BD645)</f>
        <v>0</v>
      </c>
      <c r="BE646" s="287">
        <f>SUM(BE558:BE645)</f>
        <v>0</v>
      </c>
    </row>
    <row r="647" spans="1:15" ht="12.75">
      <c r="A647" s="250" t="s">
        <v>90</v>
      </c>
      <c r="B647" s="251" t="s">
        <v>909</v>
      </c>
      <c r="C647" s="252" t="s">
        <v>910</v>
      </c>
      <c r="D647" s="253"/>
      <c r="E647" s="254"/>
      <c r="F647" s="254"/>
      <c r="G647" s="255"/>
      <c r="H647" s="256"/>
      <c r="I647" s="257"/>
      <c r="J647" s="258"/>
      <c r="K647" s="259"/>
      <c r="O647" s="260">
        <v>1</v>
      </c>
    </row>
    <row r="648" spans="1:80" ht="12.75">
      <c r="A648" s="261">
        <v>160</v>
      </c>
      <c r="B648" s="262" t="s">
        <v>912</v>
      </c>
      <c r="C648" s="263" t="s">
        <v>913</v>
      </c>
      <c r="D648" s="264" t="s">
        <v>145</v>
      </c>
      <c r="E648" s="265">
        <v>421.724213913</v>
      </c>
      <c r="F648" s="265">
        <v>0</v>
      </c>
      <c r="G648" s="266">
        <f>E648*F648</f>
        <v>0</v>
      </c>
      <c r="H648" s="267">
        <v>0</v>
      </c>
      <c r="I648" s="268">
        <f>E648*H648</f>
        <v>0</v>
      </c>
      <c r="J648" s="267"/>
      <c r="K648" s="268">
        <f>E648*J648</f>
        <v>0</v>
      </c>
      <c r="O648" s="260">
        <v>2</v>
      </c>
      <c r="AA648" s="233">
        <v>7</v>
      </c>
      <c r="AB648" s="233">
        <v>1</v>
      </c>
      <c r="AC648" s="233">
        <v>2</v>
      </c>
      <c r="AZ648" s="233">
        <v>1</v>
      </c>
      <c r="BA648" s="233">
        <f>IF(AZ648=1,G648,0)</f>
        <v>0</v>
      </c>
      <c r="BB648" s="233">
        <f>IF(AZ648=2,G648,0)</f>
        <v>0</v>
      </c>
      <c r="BC648" s="233">
        <f>IF(AZ648=3,G648,0)</f>
        <v>0</v>
      </c>
      <c r="BD648" s="233">
        <f>IF(AZ648=4,G648,0)</f>
        <v>0</v>
      </c>
      <c r="BE648" s="233">
        <f>IF(AZ648=5,G648,0)</f>
        <v>0</v>
      </c>
      <c r="CA648" s="260">
        <v>7</v>
      </c>
      <c r="CB648" s="260">
        <v>1</v>
      </c>
    </row>
    <row r="649" spans="1:57" ht="12.75">
      <c r="A649" s="278"/>
      <c r="B649" s="279" t="s">
        <v>94</v>
      </c>
      <c r="C649" s="280" t="s">
        <v>911</v>
      </c>
      <c r="D649" s="281"/>
      <c r="E649" s="282"/>
      <c r="F649" s="283"/>
      <c r="G649" s="284">
        <f>SUM(G647:G648)</f>
        <v>0</v>
      </c>
      <c r="H649" s="285"/>
      <c r="I649" s="286">
        <f>SUM(I647:I648)</f>
        <v>0</v>
      </c>
      <c r="J649" s="285"/>
      <c r="K649" s="286">
        <f>SUM(K647:K648)</f>
        <v>0</v>
      </c>
      <c r="O649" s="260">
        <v>4</v>
      </c>
      <c r="BA649" s="287">
        <f>SUM(BA647:BA648)</f>
        <v>0</v>
      </c>
      <c r="BB649" s="287">
        <f>SUM(BB647:BB648)</f>
        <v>0</v>
      </c>
      <c r="BC649" s="287">
        <f>SUM(BC647:BC648)</f>
        <v>0</v>
      </c>
      <c r="BD649" s="287">
        <f>SUM(BD647:BD648)</f>
        <v>0</v>
      </c>
      <c r="BE649" s="287">
        <f>SUM(BE647:BE648)</f>
        <v>0</v>
      </c>
    </row>
    <row r="650" spans="1:15" ht="12.75">
      <c r="A650" s="250" t="s">
        <v>90</v>
      </c>
      <c r="B650" s="251" t="s">
        <v>914</v>
      </c>
      <c r="C650" s="252" t="s">
        <v>915</v>
      </c>
      <c r="D650" s="253"/>
      <c r="E650" s="254"/>
      <c r="F650" s="254"/>
      <c r="G650" s="255"/>
      <c r="H650" s="256"/>
      <c r="I650" s="257"/>
      <c r="J650" s="258"/>
      <c r="K650" s="259"/>
      <c r="O650" s="260">
        <v>1</v>
      </c>
    </row>
    <row r="651" spans="1:80" ht="22.5">
      <c r="A651" s="261">
        <v>161</v>
      </c>
      <c r="B651" s="262" t="s">
        <v>917</v>
      </c>
      <c r="C651" s="263" t="s">
        <v>918</v>
      </c>
      <c r="D651" s="264" t="s">
        <v>106</v>
      </c>
      <c r="E651" s="265">
        <v>300.0228</v>
      </c>
      <c r="F651" s="265">
        <v>0</v>
      </c>
      <c r="G651" s="266">
        <f>E651*F651</f>
        <v>0</v>
      </c>
      <c r="H651" s="267">
        <v>0.00033</v>
      </c>
      <c r="I651" s="268">
        <f>E651*H651</f>
        <v>0.099007524</v>
      </c>
      <c r="J651" s="267">
        <v>0</v>
      </c>
      <c r="K651" s="268">
        <f>E651*J651</f>
        <v>0</v>
      </c>
      <c r="O651" s="260">
        <v>2</v>
      </c>
      <c r="AA651" s="233">
        <v>1</v>
      </c>
      <c r="AB651" s="233">
        <v>7</v>
      </c>
      <c r="AC651" s="233">
        <v>7</v>
      </c>
      <c r="AZ651" s="233">
        <v>2</v>
      </c>
      <c r="BA651" s="233">
        <f>IF(AZ651=1,G651,0)</f>
        <v>0</v>
      </c>
      <c r="BB651" s="233">
        <f>IF(AZ651=2,G651,0)</f>
        <v>0</v>
      </c>
      <c r="BC651" s="233">
        <f>IF(AZ651=3,G651,0)</f>
        <v>0</v>
      </c>
      <c r="BD651" s="233">
        <f>IF(AZ651=4,G651,0)</f>
        <v>0</v>
      </c>
      <c r="BE651" s="233">
        <f>IF(AZ651=5,G651,0)</f>
        <v>0</v>
      </c>
      <c r="CA651" s="260">
        <v>1</v>
      </c>
      <c r="CB651" s="260">
        <v>7</v>
      </c>
    </row>
    <row r="652" spans="1:15" ht="12.75">
      <c r="A652" s="269"/>
      <c r="B652" s="272"/>
      <c r="C652" s="327" t="s">
        <v>919</v>
      </c>
      <c r="D652" s="328"/>
      <c r="E652" s="273">
        <v>84.18</v>
      </c>
      <c r="F652" s="274"/>
      <c r="G652" s="275"/>
      <c r="H652" s="276"/>
      <c r="I652" s="270"/>
      <c r="J652" s="277"/>
      <c r="K652" s="270"/>
      <c r="M652" s="271" t="s">
        <v>919</v>
      </c>
      <c r="O652" s="260"/>
    </row>
    <row r="653" spans="1:15" ht="12.75">
      <c r="A653" s="269"/>
      <c r="B653" s="272"/>
      <c r="C653" s="327" t="s">
        <v>920</v>
      </c>
      <c r="D653" s="328"/>
      <c r="E653" s="273">
        <v>90.2028</v>
      </c>
      <c r="F653" s="274"/>
      <c r="G653" s="275"/>
      <c r="H653" s="276"/>
      <c r="I653" s="270"/>
      <c r="J653" s="277"/>
      <c r="K653" s="270"/>
      <c r="M653" s="271" t="s">
        <v>920</v>
      </c>
      <c r="O653" s="260"/>
    </row>
    <row r="654" spans="1:15" ht="12.75">
      <c r="A654" s="269"/>
      <c r="B654" s="272"/>
      <c r="C654" s="327" t="s">
        <v>586</v>
      </c>
      <c r="D654" s="328"/>
      <c r="E654" s="273">
        <v>16.8</v>
      </c>
      <c r="F654" s="274"/>
      <c r="G654" s="275"/>
      <c r="H654" s="276"/>
      <c r="I654" s="270"/>
      <c r="J654" s="277"/>
      <c r="K654" s="270"/>
      <c r="M654" s="271" t="s">
        <v>586</v>
      </c>
      <c r="O654" s="260"/>
    </row>
    <row r="655" spans="1:15" ht="12.75">
      <c r="A655" s="269"/>
      <c r="B655" s="272"/>
      <c r="C655" s="327" t="s">
        <v>921</v>
      </c>
      <c r="D655" s="328"/>
      <c r="E655" s="273">
        <v>108.84</v>
      </c>
      <c r="F655" s="274"/>
      <c r="G655" s="275"/>
      <c r="H655" s="276"/>
      <c r="I655" s="270"/>
      <c r="J655" s="277"/>
      <c r="K655" s="270"/>
      <c r="M655" s="271" t="s">
        <v>921</v>
      </c>
      <c r="O655" s="260"/>
    </row>
    <row r="656" spans="1:80" ht="22.5">
      <c r="A656" s="261">
        <v>162</v>
      </c>
      <c r="B656" s="262" t="s">
        <v>922</v>
      </c>
      <c r="C656" s="263" t="s">
        <v>923</v>
      </c>
      <c r="D656" s="264" t="s">
        <v>106</v>
      </c>
      <c r="E656" s="265">
        <v>116.79</v>
      </c>
      <c r="F656" s="265">
        <v>0</v>
      </c>
      <c r="G656" s="266">
        <f>E656*F656</f>
        <v>0</v>
      </c>
      <c r="H656" s="267">
        <v>0.00052</v>
      </c>
      <c r="I656" s="268">
        <f>E656*H656</f>
        <v>0.060730799999999995</v>
      </c>
      <c r="J656" s="267">
        <v>0</v>
      </c>
      <c r="K656" s="268">
        <f>E656*J656</f>
        <v>0</v>
      </c>
      <c r="O656" s="260">
        <v>2</v>
      </c>
      <c r="AA656" s="233">
        <v>1</v>
      </c>
      <c r="AB656" s="233">
        <v>7</v>
      </c>
      <c r="AC656" s="233">
        <v>7</v>
      </c>
      <c r="AZ656" s="233">
        <v>2</v>
      </c>
      <c r="BA656" s="233">
        <f>IF(AZ656=1,G656,0)</f>
        <v>0</v>
      </c>
      <c r="BB656" s="233">
        <f>IF(AZ656=2,G656,0)</f>
        <v>0</v>
      </c>
      <c r="BC656" s="233">
        <f>IF(AZ656=3,G656,0)</f>
        <v>0</v>
      </c>
      <c r="BD656" s="233">
        <f>IF(AZ656=4,G656,0)</f>
        <v>0</v>
      </c>
      <c r="BE656" s="233">
        <f>IF(AZ656=5,G656,0)</f>
        <v>0</v>
      </c>
      <c r="CA656" s="260">
        <v>1</v>
      </c>
      <c r="CB656" s="260">
        <v>7</v>
      </c>
    </row>
    <row r="657" spans="1:15" ht="12.75">
      <c r="A657" s="269"/>
      <c r="B657" s="272"/>
      <c r="C657" s="327" t="s">
        <v>924</v>
      </c>
      <c r="D657" s="328"/>
      <c r="E657" s="273">
        <v>80.27</v>
      </c>
      <c r="F657" s="274"/>
      <c r="G657" s="275"/>
      <c r="H657" s="276"/>
      <c r="I657" s="270"/>
      <c r="J657" s="277"/>
      <c r="K657" s="270"/>
      <c r="M657" s="271" t="s">
        <v>924</v>
      </c>
      <c r="O657" s="260"/>
    </row>
    <row r="658" spans="1:15" ht="12.75">
      <c r="A658" s="269"/>
      <c r="B658" s="272"/>
      <c r="C658" s="327" t="s">
        <v>925</v>
      </c>
      <c r="D658" s="328"/>
      <c r="E658" s="273">
        <v>36.52</v>
      </c>
      <c r="F658" s="274"/>
      <c r="G658" s="275"/>
      <c r="H658" s="276"/>
      <c r="I658" s="270"/>
      <c r="J658" s="277"/>
      <c r="K658" s="270"/>
      <c r="M658" s="271" t="s">
        <v>925</v>
      </c>
      <c r="O658" s="260"/>
    </row>
    <row r="659" spans="1:80" ht="22.5">
      <c r="A659" s="261">
        <v>163</v>
      </c>
      <c r="B659" s="262" t="s">
        <v>926</v>
      </c>
      <c r="C659" s="263" t="s">
        <v>927</v>
      </c>
      <c r="D659" s="264" t="s">
        <v>106</v>
      </c>
      <c r="E659" s="265">
        <v>174.3828</v>
      </c>
      <c r="F659" s="265">
        <v>0</v>
      </c>
      <c r="G659" s="266">
        <f>E659*F659</f>
        <v>0</v>
      </c>
      <c r="H659" s="267">
        <v>0.00082</v>
      </c>
      <c r="I659" s="268">
        <f>E659*H659</f>
        <v>0.142993896</v>
      </c>
      <c r="J659" s="267">
        <v>0</v>
      </c>
      <c r="K659" s="268">
        <f>E659*J659</f>
        <v>0</v>
      </c>
      <c r="O659" s="260">
        <v>2</v>
      </c>
      <c r="AA659" s="233">
        <v>1</v>
      </c>
      <c r="AB659" s="233">
        <v>7</v>
      </c>
      <c r="AC659" s="233">
        <v>7</v>
      </c>
      <c r="AZ659" s="233">
        <v>2</v>
      </c>
      <c r="BA659" s="233">
        <f>IF(AZ659=1,G659,0)</f>
        <v>0</v>
      </c>
      <c r="BB659" s="233">
        <f>IF(AZ659=2,G659,0)</f>
        <v>0</v>
      </c>
      <c r="BC659" s="233">
        <f>IF(AZ659=3,G659,0)</f>
        <v>0</v>
      </c>
      <c r="BD659" s="233">
        <f>IF(AZ659=4,G659,0)</f>
        <v>0</v>
      </c>
      <c r="BE659" s="233">
        <f>IF(AZ659=5,G659,0)</f>
        <v>0</v>
      </c>
      <c r="CA659" s="260">
        <v>1</v>
      </c>
      <c r="CB659" s="260">
        <v>7</v>
      </c>
    </row>
    <row r="660" spans="1:15" ht="12.75">
      <c r="A660" s="269"/>
      <c r="B660" s="272"/>
      <c r="C660" s="327" t="s">
        <v>919</v>
      </c>
      <c r="D660" s="328"/>
      <c r="E660" s="273">
        <v>84.18</v>
      </c>
      <c r="F660" s="274"/>
      <c r="G660" s="275"/>
      <c r="H660" s="276"/>
      <c r="I660" s="270"/>
      <c r="J660" s="277"/>
      <c r="K660" s="270"/>
      <c r="M660" s="271" t="s">
        <v>919</v>
      </c>
      <c r="O660" s="260"/>
    </row>
    <row r="661" spans="1:15" ht="12.75">
      <c r="A661" s="269"/>
      <c r="B661" s="272"/>
      <c r="C661" s="327" t="s">
        <v>920</v>
      </c>
      <c r="D661" s="328"/>
      <c r="E661" s="273">
        <v>90.2028</v>
      </c>
      <c r="F661" s="274"/>
      <c r="G661" s="275"/>
      <c r="H661" s="276"/>
      <c r="I661" s="270"/>
      <c r="J661" s="277"/>
      <c r="K661" s="270"/>
      <c r="M661" s="271" t="s">
        <v>920</v>
      </c>
      <c r="O661" s="260"/>
    </row>
    <row r="662" spans="1:80" ht="22.5">
      <c r="A662" s="261">
        <v>164</v>
      </c>
      <c r="B662" s="262" t="s">
        <v>928</v>
      </c>
      <c r="C662" s="263" t="s">
        <v>929</v>
      </c>
      <c r="D662" s="264" t="s">
        <v>106</v>
      </c>
      <c r="E662" s="265">
        <v>125.64</v>
      </c>
      <c r="F662" s="265">
        <v>0</v>
      </c>
      <c r="G662" s="266">
        <f>E662*F662</f>
        <v>0</v>
      </c>
      <c r="H662" s="267">
        <v>0.00559</v>
      </c>
      <c r="I662" s="268">
        <f>E662*H662</f>
        <v>0.7023276</v>
      </c>
      <c r="J662" s="267">
        <v>0</v>
      </c>
      <c r="K662" s="268">
        <f>E662*J662</f>
        <v>0</v>
      </c>
      <c r="O662" s="260">
        <v>2</v>
      </c>
      <c r="AA662" s="233">
        <v>1</v>
      </c>
      <c r="AB662" s="233">
        <v>7</v>
      </c>
      <c r="AC662" s="233">
        <v>7</v>
      </c>
      <c r="AZ662" s="233">
        <v>2</v>
      </c>
      <c r="BA662" s="233">
        <f>IF(AZ662=1,G662,0)</f>
        <v>0</v>
      </c>
      <c r="BB662" s="233">
        <f>IF(AZ662=2,G662,0)</f>
        <v>0</v>
      </c>
      <c r="BC662" s="233">
        <f>IF(AZ662=3,G662,0)</f>
        <v>0</v>
      </c>
      <c r="BD662" s="233">
        <f>IF(AZ662=4,G662,0)</f>
        <v>0</v>
      </c>
      <c r="BE662" s="233">
        <f>IF(AZ662=5,G662,0)</f>
        <v>0</v>
      </c>
      <c r="CA662" s="260">
        <v>1</v>
      </c>
      <c r="CB662" s="260">
        <v>7</v>
      </c>
    </row>
    <row r="663" spans="1:15" ht="12.75">
      <c r="A663" s="269"/>
      <c r="B663" s="272"/>
      <c r="C663" s="327" t="s">
        <v>586</v>
      </c>
      <c r="D663" s="328"/>
      <c r="E663" s="273">
        <v>16.8</v>
      </c>
      <c r="F663" s="274"/>
      <c r="G663" s="275"/>
      <c r="H663" s="276"/>
      <c r="I663" s="270"/>
      <c r="J663" s="277"/>
      <c r="K663" s="270"/>
      <c r="M663" s="271" t="s">
        <v>586</v>
      </c>
      <c r="O663" s="260"/>
    </row>
    <row r="664" spans="1:15" ht="12.75">
      <c r="A664" s="269"/>
      <c r="B664" s="272"/>
      <c r="C664" s="327" t="s">
        <v>921</v>
      </c>
      <c r="D664" s="328"/>
      <c r="E664" s="273">
        <v>108.84</v>
      </c>
      <c r="F664" s="274"/>
      <c r="G664" s="275"/>
      <c r="H664" s="276"/>
      <c r="I664" s="270"/>
      <c r="J664" s="277"/>
      <c r="K664" s="270"/>
      <c r="M664" s="271" t="s">
        <v>921</v>
      </c>
      <c r="O664" s="260"/>
    </row>
    <row r="665" spans="1:80" ht="22.5">
      <c r="A665" s="261">
        <v>165</v>
      </c>
      <c r="B665" s="262" t="s">
        <v>930</v>
      </c>
      <c r="C665" s="263" t="s">
        <v>931</v>
      </c>
      <c r="D665" s="264" t="s">
        <v>106</v>
      </c>
      <c r="E665" s="265">
        <v>116.79</v>
      </c>
      <c r="F665" s="265">
        <v>0</v>
      </c>
      <c r="G665" s="266">
        <f>E665*F665</f>
        <v>0</v>
      </c>
      <c r="H665" s="267">
        <v>0.00099</v>
      </c>
      <c r="I665" s="268">
        <f>E665*H665</f>
        <v>0.1156221</v>
      </c>
      <c r="J665" s="267">
        <v>0</v>
      </c>
      <c r="K665" s="268">
        <f>E665*J665</f>
        <v>0</v>
      </c>
      <c r="O665" s="260">
        <v>2</v>
      </c>
      <c r="AA665" s="233">
        <v>1</v>
      </c>
      <c r="AB665" s="233">
        <v>7</v>
      </c>
      <c r="AC665" s="233">
        <v>7</v>
      </c>
      <c r="AZ665" s="233">
        <v>2</v>
      </c>
      <c r="BA665" s="233">
        <f>IF(AZ665=1,G665,0)</f>
        <v>0</v>
      </c>
      <c r="BB665" s="233">
        <f>IF(AZ665=2,G665,0)</f>
        <v>0</v>
      </c>
      <c r="BC665" s="233">
        <f>IF(AZ665=3,G665,0)</f>
        <v>0</v>
      </c>
      <c r="BD665" s="233">
        <f>IF(AZ665=4,G665,0)</f>
        <v>0</v>
      </c>
      <c r="BE665" s="233">
        <f>IF(AZ665=5,G665,0)</f>
        <v>0</v>
      </c>
      <c r="CA665" s="260">
        <v>1</v>
      </c>
      <c r="CB665" s="260">
        <v>7</v>
      </c>
    </row>
    <row r="666" spans="1:15" ht="12.75">
      <c r="A666" s="269"/>
      <c r="B666" s="272"/>
      <c r="C666" s="327" t="s">
        <v>924</v>
      </c>
      <c r="D666" s="328"/>
      <c r="E666" s="273">
        <v>80.27</v>
      </c>
      <c r="F666" s="274"/>
      <c r="G666" s="275"/>
      <c r="H666" s="276"/>
      <c r="I666" s="270"/>
      <c r="J666" s="277"/>
      <c r="K666" s="270"/>
      <c r="M666" s="271" t="s">
        <v>924</v>
      </c>
      <c r="O666" s="260"/>
    </row>
    <row r="667" spans="1:15" ht="12.75">
      <c r="A667" s="269"/>
      <c r="B667" s="272"/>
      <c r="C667" s="327" t="s">
        <v>925</v>
      </c>
      <c r="D667" s="328"/>
      <c r="E667" s="273">
        <v>36.52</v>
      </c>
      <c r="F667" s="274"/>
      <c r="G667" s="275"/>
      <c r="H667" s="276"/>
      <c r="I667" s="270"/>
      <c r="J667" s="277"/>
      <c r="K667" s="270"/>
      <c r="M667" s="271" t="s">
        <v>925</v>
      </c>
      <c r="O667" s="260"/>
    </row>
    <row r="668" spans="1:80" ht="22.5">
      <c r="A668" s="261">
        <v>166</v>
      </c>
      <c r="B668" s="262" t="s">
        <v>932</v>
      </c>
      <c r="C668" s="263" t="s">
        <v>933</v>
      </c>
      <c r="D668" s="264" t="s">
        <v>106</v>
      </c>
      <c r="E668" s="265">
        <v>90.408</v>
      </c>
      <c r="F668" s="265">
        <v>0</v>
      </c>
      <c r="G668" s="266">
        <f>E668*F668</f>
        <v>0</v>
      </c>
      <c r="H668" s="267">
        <v>0.00032</v>
      </c>
      <c r="I668" s="268">
        <f>E668*H668</f>
        <v>0.028930560000000004</v>
      </c>
      <c r="J668" s="267">
        <v>0</v>
      </c>
      <c r="K668" s="268">
        <f>E668*J668</f>
        <v>0</v>
      </c>
      <c r="O668" s="260">
        <v>2</v>
      </c>
      <c r="AA668" s="233">
        <v>1</v>
      </c>
      <c r="AB668" s="233">
        <v>7</v>
      </c>
      <c r="AC668" s="233">
        <v>7</v>
      </c>
      <c r="AZ668" s="233">
        <v>2</v>
      </c>
      <c r="BA668" s="233">
        <f>IF(AZ668=1,G668,0)</f>
        <v>0</v>
      </c>
      <c r="BB668" s="233">
        <f>IF(AZ668=2,G668,0)</f>
        <v>0</v>
      </c>
      <c r="BC668" s="233">
        <f>IF(AZ668=3,G668,0)</f>
        <v>0</v>
      </c>
      <c r="BD668" s="233">
        <f>IF(AZ668=4,G668,0)</f>
        <v>0</v>
      </c>
      <c r="BE668" s="233">
        <f>IF(AZ668=5,G668,0)</f>
        <v>0</v>
      </c>
      <c r="CA668" s="260">
        <v>1</v>
      </c>
      <c r="CB668" s="260">
        <v>7</v>
      </c>
    </row>
    <row r="669" spans="1:15" ht="12.75">
      <c r="A669" s="269"/>
      <c r="B669" s="272"/>
      <c r="C669" s="327" t="s">
        <v>934</v>
      </c>
      <c r="D669" s="328"/>
      <c r="E669" s="273">
        <v>86.44</v>
      </c>
      <c r="F669" s="274"/>
      <c r="G669" s="275"/>
      <c r="H669" s="276"/>
      <c r="I669" s="270"/>
      <c r="J669" s="277"/>
      <c r="K669" s="270"/>
      <c r="M669" s="271" t="s">
        <v>934</v>
      </c>
      <c r="O669" s="260"/>
    </row>
    <row r="670" spans="1:15" ht="12.75">
      <c r="A670" s="269"/>
      <c r="B670" s="272"/>
      <c r="C670" s="327" t="s">
        <v>935</v>
      </c>
      <c r="D670" s="328"/>
      <c r="E670" s="273">
        <v>3.968</v>
      </c>
      <c r="F670" s="274"/>
      <c r="G670" s="275"/>
      <c r="H670" s="276"/>
      <c r="I670" s="270"/>
      <c r="J670" s="277"/>
      <c r="K670" s="270"/>
      <c r="M670" s="271" t="s">
        <v>935</v>
      </c>
      <c r="O670" s="260"/>
    </row>
    <row r="671" spans="1:80" ht="22.5">
      <c r="A671" s="261">
        <v>167</v>
      </c>
      <c r="B671" s="262" t="s">
        <v>936</v>
      </c>
      <c r="C671" s="263" t="s">
        <v>937</v>
      </c>
      <c r="D671" s="264" t="s">
        <v>106</v>
      </c>
      <c r="E671" s="265">
        <v>80.91</v>
      </c>
      <c r="F671" s="265">
        <v>0</v>
      </c>
      <c r="G671" s="266">
        <f>E671*F671</f>
        <v>0</v>
      </c>
      <c r="H671" s="267">
        <v>0.00049</v>
      </c>
      <c r="I671" s="268">
        <f>E671*H671</f>
        <v>0.0396459</v>
      </c>
      <c r="J671" s="267">
        <v>0</v>
      </c>
      <c r="K671" s="268">
        <f>E671*J671</f>
        <v>0</v>
      </c>
      <c r="O671" s="260">
        <v>2</v>
      </c>
      <c r="AA671" s="233">
        <v>1</v>
      </c>
      <c r="AB671" s="233">
        <v>7</v>
      </c>
      <c r="AC671" s="233">
        <v>7</v>
      </c>
      <c r="AZ671" s="233">
        <v>2</v>
      </c>
      <c r="BA671" s="233">
        <f>IF(AZ671=1,G671,0)</f>
        <v>0</v>
      </c>
      <c r="BB671" s="233">
        <f>IF(AZ671=2,G671,0)</f>
        <v>0</v>
      </c>
      <c r="BC671" s="233">
        <f>IF(AZ671=3,G671,0)</f>
        <v>0</v>
      </c>
      <c r="BD671" s="233">
        <f>IF(AZ671=4,G671,0)</f>
        <v>0</v>
      </c>
      <c r="BE671" s="233">
        <f>IF(AZ671=5,G671,0)</f>
        <v>0</v>
      </c>
      <c r="CA671" s="260">
        <v>1</v>
      </c>
      <c r="CB671" s="260">
        <v>7</v>
      </c>
    </row>
    <row r="672" spans="1:15" ht="22.5">
      <c r="A672" s="269"/>
      <c r="B672" s="272"/>
      <c r="C672" s="327" t="s">
        <v>545</v>
      </c>
      <c r="D672" s="328"/>
      <c r="E672" s="273">
        <v>65.07</v>
      </c>
      <c r="F672" s="274"/>
      <c r="G672" s="275"/>
      <c r="H672" s="276"/>
      <c r="I672" s="270"/>
      <c r="J672" s="277"/>
      <c r="K672" s="270"/>
      <c r="M672" s="271" t="s">
        <v>545</v>
      </c>
      <c r="O672" s="260"/>
    </row>
    <row r="673" spans="1:15" ht="12.75">
      <c r="A673" s="269"/>
      <c r="B673" s="272"/>
      <c r="C673" s="327" t="s">
        <v>938</v>
      </c>
      <c r="D673" s="328"/>
      <c r="E673" s="273">
        <v>15.84</v>
      </c>
      <c r="F673" s="274"/>
      <c r="G673" s="275"/>
      <c r="H673" s="276"/>
      <c r="I673" s="270"/>
      <c r="J673" s="277"/>
      <c r="K673" s="270"/>
      <c r="M673" s="271" t="s">
        <v>938</v>
      </c>
      <c r="O673" s="260"/>
    </row>
    <row r="674" spans="1:80" ht="12.75">
      <c r="A674" s="261">
        <v>168</v>
      </c>
      <c r="B674" s="262" t="s">
        <v>939</v>
      </c>
      <c r="C674" s="263" t="s">
        <v>940</v>
      </c>
      <c r="D674" s="264" t="s">
        <v>106</v>
      </c>
      <c r="E674" s="265">
        <v>80.91</v>
      </c>
      <c r="F674" s="265">
        <v>0</v>
      </c>
      <c r="G674" s="266">
        <f>E674*F674</f>
        <v>0</v>
      </c>
      <c r="H674" s="267">
        <v>0.00017</v>
      </c>
      <c r="I674" s="268">
        <f>E674*H674</f>
        <v>0.0137547</v>
      </c>
      <c r="J674" s="267">
        <v>0</v>
      </c>
      <c r="K674" s="268">
        <f>E674*J674</f>
        <v>0</v>
      </c>
      <c r="O674" s="260">
        <v>2</v>
      </c>
      <c r="AA674" s="233">
        <v>1</v>
      </c>
      <c r="AB674" s="233">
        <v>7</v>
      </c>
      <c r="AC674" s="233">
        <v>7</v>
      </c>
      <c r="AZ674" s="233">
        <v>2</v>
      </c>
      <c r="BA674" s="233">
        <f>IF(AZ674=1,G674,0)</f>
        <v>0</v>
      </c>
      <c r="BB674" s="233">
        <f>IF(AZ674=2,G674,0)</f>
        <v>0</v>
      </c>
      <c r="BC674" s="233">
        <f>IF(AZ674=3,G674,0)</f>
        <v>0</v>
      </c>
      <c r="BD674" s="233">
        <f>IF(AZ674=4,G674,0)</f>
        <v>0</v>
      </c>
      <c r="BE674" s="233">
        <f>IF(AZ674=5,G674,0)</f>
        <v>0</v>
      </c>
      <c r="CA674" s="260">
        <v>1</v>
      </c>
      <c r="CB674" s="260">
        <v>7</v>
      </c>
    </row>
    <row r="675" spans="1:15" ht="22.5">
      <c r="A675" s="269"/>
      <c r="B675" s="272"/>
      <c r="C675" s="327" t="s">
        <v>545</v>
      </c>
      <c r="D675" s="328"/>
      <c r="E675" s="273">
        <v>65.07</v>
      </c>
      <c r="F675" s="274"/>
      <c r="G675" s="275"/>
      <c r="H675" s="276"/>
      <c r="I675" s="270"/>
      <c r="J675" s="277"/>
      <c r="K675" s="270"/>
      <c r="M675" s="271" t="s">
        <v>545</v>
      </c>
      <c r="O675" s="260"/>
    </row>
    <row r="676" spans="1:15" ht="12.75">
      <c r="A676" s="269"/>
      <c r="B676" s="272"/>
      <c r="C676" s="327" t="s">
        <v>938</v>
      </c>
      <c r="D676" s="328"/>
      <c r="E676" s="273">
        <v>15.84</v>
      </c>
      <c r="F676" s="274"/>
      <c r="G676" s="275"/>
      <c r="H676" s="276"/>
      <c r="I676" s="270"/>
      <c r="J676" s="277"/>
      <c r="K676" s="270"/>
      <c r="M676" s="271" t="s">
        <v>938</v>
      </c>
      <c r="O676" s="260"/>
    </row>
    <row r="677" spans="1:80" ht="22.5">
      <c r="A677" s="261">
        <v>169</v>
      </c>
      <c r="B677" s="262" t="s">
        <v>941</v>
      </c>
      <c r="C677" s="263" t="s">
        <v>942</v>
      </c>
      <c r="D677" s="264" t="s">
        <v>182</v>
      </c>
      <c r="E677" s="265">
        <v>78.67</v>
      </c>
      <c r="F677" s="265">
        <v>0</v>
      </c>
      <c r="G677" s="266">
        <f>E677*F677</f>
        <v>0</v>
      </c>
      <c r="H677" s="267">
        <v>0.00053</v>
      </c>
      <c r="I677" s="268">
        <f>E677*H677</f>
        <v>0.0416951</v>
      </c>
      <c r="J677" s="267">
        <v>0</v>
      </c>
      <c r="K677" s="268">
        <f>E677*J677</f>
        <v>0</v>
      </c>
      <c r="O677" s="260">
        <v>2</v>
      </c>
      <c r="AA677" s="233">
        <v>1</v>
      </c>
      <c r="AB677" s="233">
        <v>7</v>
      </c>
      <c r="AC677" s="233">
        <v>7</v>
      </c>
      <c r="AZ677" s="233">
        <v>2</v>
      </c>
      <c r="BA677" s="233">
        <f>IF(AZ677=1,G677,0)</f>
        <v>0</v>
      </c>
      <c r="BB677" s="233">
        <f>IF(AZ677=2,G677,0)</f>
        <v>0</v>
      </c>
      <c r="BC677" s="233">
        <f>IF(AZ677=3,G677,0)</f>
        <v>0</v>
      </c>
      <c r="BD677" s="233">
        <f>IF(AZ677=4,G677,0)</f>
        <v>0</v>
      </c>
      <c r="BE677" s="233">
        <f>IF(AZ677=5,G677,0)</f>
        <v>0</v>
      </c>
      <c r="CA677" s="260">
        <v>1</v>
      </c>
      <c r="CB677" s="260">
        <v>7</v>
      </c>
    </row>
    <row r="678" spans="1:15" ht="12.75">
      <c r="A678" s="269"/>
      <c r="B678" s="272"/>
      <c r="C678" s="327" t="s">
        <v>943</v>
      </c>
      <c r="D678" s="328"/>
      <c r="E678" s="273">
        <v>78.67</v>
      </c>
      <c r="F678" s="274"/>
      <c r="G678" s="275"/>
      <c r="H678" s="276"/>
      <c r="I678" s="270"/>
      <c r="J678" s="277"/>
      <c r="K678" s="270"/>
      <c r="M678" s="271" t="s">
        <v>943</v>
      </c>
      <c r="O678" s="260"/>
    </row>
    <row r="679" spans="1:80" ht="22.5">
      <c r="A679" s="261">
        <v>170</v>
      </c>
      <c r="B679" s="262" t="s">
        <v>944</v>
      </c>
      <c r="C679" s="263" t="s">
        <v>945</v>
      </c>
      <c r="D679" s="264" t="s">
        <v>106</v>
      </c>
      <c r="E679" s="265">
        <v>698.8147</v>
      </c>
      <c r="F679" s="265">
        <v>0</v>
      </c>
      <c r="G679" s="266">
        <f>E679*F679</f>
        <v>0</v>
      </c>
      <c r="H679" s="267">
        <v>0.0045</v>
      </c>
      <c r="I679" s="268">
        <f>E679*H679</f>
        <v>3.14466615</v>
      </c>
      <c r="J679" s="267"/>
      <c r="K679" s="268">
        <f>E679*J679</f>
        <v>0</v>
      </c>
      <c r="O679" s="260">
        <v>2</v>
      </c>
      <c r="AA679" s="233">
        <v>3</v>
      </c>
      <c r="AB679" s="233">
        <v>7</v>
      </c>
      <c r="AC679" s="233">
        <v>628522691</v>
      </c>
      <c r="AZ679" s="233">
        <v>2</v>
      </c>
      <c r="BA679" s="233">
        <f>IF(AZ679=1,G679,0)</f>
        <v>0</v>
      </c>
      <c r="BB679" s="233">
        <f>IF(AZ679=2,G679,0)</f>
        <v>0</v>
      </c>
      <c r="BC679" s="233">
        <f>IF(AZ679=3,G679,0)</f>
        <v>0</v>
      </c>
      <c r="BD679" s="233">
        <f>IF(AZ679=4,G679,0)</f>
        <v>0</v>
      </c>
      <c r="BE679" s="233">
        <f>IF(AZ679=5,G679,0)</f>
        <v>0</v>
      </c>
      <c r="CA679" s="260">
        <v>3</v>
      </c>
      <c r="CB679" s="260">
        <v>7</v>
      </c>
    </row>
    <row r="680" spans="1:15" ht="12.75">
      <c r="A680" s="269"/>
      <c r="B680" s="272"/>
      <c r="C680" s="327" t="s">
        <v>946</v>
      </c>
      <c r="D680" s="328"/>
      <c r="E680" s="273">
        <v>418.5187</v>
      </c>
      <c r="F680" s="274"/>
      <c r="G680" s="275"/>
      <c r="H680" s="276"/>
      <c r="I680" s="270"/>
      <c r="J680" s="277"/>
      <c r="K680" s="270"/>
      <c r="M680" s="271" t="s">
        <v>946</v>
      </c>
      <c r="O680" s="260"/>
    </row>
    <row r="681" spans="1:15" ht="12.75">
      <c r="A681" s="269"/>
      <c r="B681" s="272"/>
      <c r="C681" s="327" t="s">
        <v>947</v>
      </c>
      <c r="D681" s="328"/>
      <c r="E681" s="273">
        <v>280.296</v>
      </c>
      <c r="F681" s="274"/>
      <c r="G681" s="275"/>
      <c r="H681" s="276"/>
      <c r="I681" s="270"/>
      <c r="J681" s="277"/>
      <c r="K681" s="270"/>
      <c r="M681" s="271" t="s">
        <v>947</v>
      </c>
      <c r="O681" s="260"/>
    </row>
    <row r="682" spans="1:80" ht="12.75">
      <c r="A682" s="261">
        <v>171</v>
      </c>
      <c r="B682" s="262" t="s">
        <v>948</v>
      </c>
      <c r="C682" s="263" t="s">
        <v>949</v>
      </c>
      <c r="D682" s="264" t="s">
        <v>5</v>
      </c>
      <c r="E682" s="265"/>
      <c r="F682" s="265">
        <v>0</v>
      </c>
      <c r="G682" s="266">
        <f>E682*F682</f>
        <v>0</v>
      </c>
      <c r="H682" s="267">
        <v>0</v>
      </c>
      <c r="I682" s="268">
        <f>E682*H682</f>
        <v>0</v>
      </c>
      <c r="J682" s="267"/>
      <c r="K682" s="268">
        <f>E682*J682</f>
        <v>0</v>
      </c>
      <c r="O682" s="260">
        <v>2</v>
      </c>
      <c r="AA682" s="233">
        <v>7</v>
      </c>
      <c r="AB682" s="233">
        <v>1002</v>
      </c>
      <c r="AC682" s="233">
        <v>5</v>
      </c>
      <c r="AZ682" s="233">
        <v>2</v>
      </c>
      <c r="BA682" s="233">
        <f>IF(AZ682=1,G682,0)</f>
        <v>0</v>
      </c>
      <c r="BB682" s="233">
        <f>IF(AZ682=2,G682,0)</f>
        <v>0</v>
      </c>
      <c r="BC682" s="233">
        <f>IF(AZ682=3,G682,0)</f>
        <v>0</v>
      </c>
      <c r="BD682" s="233">
        <f>IF(AZ682=4,G682,0)</f>
        <v>0</v>
      </c>
      <c r="BE682" s="233">
        <f>IF(AZ682=5,G682,0)</f>
        <v>0</v>
      </c>
      <c r="CA682" s="260">
        <v>7</v>
      </c>
      <c r="CB682" s="260">
        <v>1002</v>
      </c>
    </row>
    <row r="683" spans="1:57" ht="12.75">
      <c r="A683" s="278"/>
      <c r="B683" s="279" t="s">
        <v>94</v>
      </c>
      <c r="C683" s="280" t="s">
        <v>916</v>
      </c>
      <c r="D683" s="281"/>
      <c r="E683" s="282"/>
      <c r="F683" s="283"/>
      <c r="G683" s="284">
        <f>SUM(G650:G682)</f>
        <v>0</v>
      </c>
      <c r="H683" s="285"/>
      <c r="I683" s="286">
        <f>SUM(I650:I682)</f>
        <v>4.38937433</v>
      </c>
      <c r="J683" s="285"/>
      <c r="K683" s="286">
        <f>SUM(K650:K682)</f>
        <v>0</v>
      </c>
      <c r="O683" s="260">
        <v>4</v>
      </c>
      <c r="BA683" s="287">
        <f>SUM(BA650:BA682)</f>
        <v>0</v>
      </c>
      <c r="BB683" s="287">
        <f>SUM(BB650:BB682)</f>
        <v>0</v>
      </c>
      <c r="BC683" s="287">
        <f>SUM(BC650:BC682)</f>
        <v>0</v>
      </c>
      <c r="BD683" s="287">
        <f>SUM(BD650:BD682)</f>
        <v>0</v>
      </c>
      <c r="BE683" s="287">
        <f>SUM(BE650:BE682)</f>
        <v>0</v>
      </c>
    </row>
    <row r="684" spans="1:15" ht="12.75">
      <c r="A684" s="250" t="s">
        <v>90</v>
      </c>
      <c r="B684" s="251" t="s">
        <v>950</v>
      </c>
      <c r="C684" s="252" t="s">
        <v>951</v>
      </c>
      <c r="D684" s="253"/>
      <c r="E684" s="254"/>
      <c r="F684" s="254"/>
      <c r="G684" s="255"/>
      <c r="H684" s="256"/>
      <c r="I684" s="257"/>
      <c r="J684" s="258"/>
      <c r="K684" s="259"/>
      <c r="O684" s="260">
        <v>1</v>
      </c>
    </row>
    <row r="685" spans="1:80" ht="22.5">
      <c r="A685" s="261">
        <v>172</v>
      </c>
      <c r="B685" s="262" t="s">
        <v>953</v>
      </c>
      <c r="C685" s="263" t="s">
        <v>954</v>
      </c>
      <c r="D685" s="264" t="s">
        <v>106</v>
      </c>
      <c r="E685" s="265">
        <v>84.93</v>
      </c>
      <c r="F685" s="265">
        <v>0</v>
      </c>
      <c r="G685" s="266">
        <f>E685*F685</f>
        <v>0</v>
      </c>
      <c r="H685" s="267">
        <v>0.00032</v>
      </c>
      <c r="I685" s="268">
        <f>E685*H685</f>
        <v>0.027177600000000003</v>
      </c>
      <c r="J685" s="267">
        <v>0</v>
      </c>
      <c r="K685" s="268">
        <f>E685*J685</f>
        <v>0</v>
      </c>
      <c r="O685" s="260">
        <v>2</v>
      </c>
      <c r="AA685" s="233">
        <v>1</v>
      </c>
      <c r="AB685" s="233">
        <v>7</v>
      </c>
      <c r="AC685" s="233">
        <v>7</v>
      </c>
      <c r="AZ685" s="233">
        <v>2</v>
      </c>
      <c r="BA685" s="233">
        <f>IF(AZ685=1,G685,0)</f>
        <v>0</v>
      </c>
      <c r="BB685" s="233">
        <f>IF(AZ685=2,G685,0)</f>
        <v>0</v>
      </c>
      <c r="BC685" s="233">
        <f>IF(AZ685=3,G685,0)</f>
        <v>0</v>
      </c>
      <c r="BD685" s="233">
        <f>IF(AZ685=4,G685,0)</f>
        <v>0</v>
      </c>
      <c r="BE685" s="233">
        <f>IF(AZ685=5,G685,0)</f>
        <v>0</v>
      </c>
      <c r="CA685" s="260">
        <v>1</v>
      </c>
      <c r="CB685" s="260">
        <v>7</v>
      </c>
    </row>
    <row r="686" spans="1:15" ht="12.75">
      <c r="A686" s="269"/>
      <c r="B686" s="272"/>
      <c r="C686" s="327" t="s">
        <v>955</v>
      </c>
      <c r="D686" s="328"/>
      <c r="E686" s="273">
        <v>84.93</v>
      </c>
      <c r="F686" s="274"/>
      <c r="G686" s="275"/>
      <c r="H686" s="276"/>
      <c r="I686" s="270"/>
      <c r="J686" s="277"/>
      <c r="K686" s="270"/>
      <c r="M686" s="271" t="s">
        <v>955</v>
      </c>
      <c r="O686" s="260"/>
    </row>
    <row r="687" spans="1:80" ht="12.75">
      <c r="A687" s="261">
        <v>173</v>
      </c>
      <c r="B687" s="262" t="s">
        <v>956</v>
      </c>
      <c r="C687" s="263" t="s">
        <v>957</v>
      </c>
      <c r="D687" s="264" t="s">
        <v>106</v>
      </c>
      <c r="E687" s="265">
        <v>92.223</v>
      </c>
      <c r="F687" s="265">
        <v>0</v>
      </c>
      <c r="G687" s="266">
        <f>E687*F687</f>
        <v>0</v>
      </c>
      <c r="H687" s="267">
        <v>0</v>
      </c>
      <c r="I687" s="268">
        <f>E687*H687</f>
        <v>0</v>
      </c>
      <c r="J687" s="267">
        <v>-0.01</v>
      </c>
      <c r="K687" s="268">
        <f>E687*J687</f>
        <v>-0.92223</v>
      </c>
      <c r="O687" s="260">
        <v>2</v>
      </c>
      <c r="AA687" s="233">
        <v>1</v>
      </c>
      <c r="AB687" s="233">
        <v>7</v>
      </c>
      <c r="AC687" s="233">
        <v>7</v>
      </c>
      <c r="AZ687" s="233">
        <v>2</v>
      </c>
      <c r="BA687" s="233">
        <f>IF(AZ687=1,G687,0)</f>
        <v>0</v>
      </c>
      <c r="BB687" s="233">
        <f>IF(AZ687=2,G687,0)</f>
        <v>0</v>
      </c>
      <c r="BC687" s="233">
        <f>IF(AZ687=3,G687,0)</f>
        <v>0</v>
      </c>
      <c r="BD687" s="233">
        <f>IF(AZ687=4,G687,0)</f>
        <v>0</v>
      </c>
      <c r="BE687" s="233">
        <f>IF(AZ687=5,G687,0)</f>
        <v>0</v>
      </c>
      <c r="CA687" s="260">
        <v>1</v>
      </c>
      <c r="CB687" s="260">
        <v>7</v>
      </c>
    </row>
    <row r="688" spans="1:15" ht="12.75">
      <c r="A688" s="269"/>
      <c r="B688" s="272"/>
      <c r="C688" s="327" t="s">
        <v>958</v>
      </c>
      <c r="D688" s="328"/>
      <c r="E688" s="273">
        <v>16.968</v>
      </c>
      <c r="F688" s="274"/>
      <c r="G688" s="275"/>
      <c r="H688" s="276"/>
      <c r="I688" s="270"/>
      <c r="J688" s="277"/>
      <c r="K688" s="270"/>
      <c r="M688" s="271" t="s">
        <v>958</v>
      </c>
      <c r="O688" s="260"/>
    </row>
    <row r="689" spans="1:15" ht="12.75">
      <c r="A689" s="269"/>
      <c r="B689" s="272"/>
      <c r="C689" s="327" t="s">
        <v>959</v>
      </c>
      <c r="D689" s="328"/>
      <c r="E689" s="273">
        <v>75.255</v>
      </c>
      <c r="F689" s="274"/>
      <c r="G689" s="275"/>
      <c r="H689" s="276"/>
      <c r="I689" s="270"/>
      <c r="J689" s="277"/>
      <c r="K689" s="270"/>
      <c r="M689" s="271" t="s">
        <v>959</v>
      </c>
      <c r="O689" s="260"/>
    </row>
    <row r="690" spans="1:80" ht="22.5">
      <c r="A690" s="261">
        <v>174</v>
      </c>
      <c r="B690" s="262" t="s">
        <v>960</v>
      </c>
      <c r="C690" s="263" t="s">
        <v>961</v>
      </c>
      <c r="D690" s="264" t="s">
        <v>106</v>
      </c>
      <c r="E690" s="265">
        <v>84.93</v>
      </c>
      <c r="F690" s="265">
        <v>0</v>
      </c>
      <c r="G690" s="266">
        <f>E690*F690</f>
        <v>0</v>
      </c>
      <c r="H690" s="267">
        <v>0.00306</v>
      </c>
      <c r="I690" s="268">
        <f>E690*H690</f>
        <v>0.2598858</v>
      </c>
      <c r="J690" s="267">
        <v>0</v>
      </c>
      <c r="K690" s="268">
        <f>E690*J690</f>
        <v>0</v>
      </c>
      <c r="O690" s="260">
        <v>2</v>
      </c>
      <c r="AA690" s="233">
        <v>2</v>
      </c>
      <c r="AB690" s="233">
        <v>7</v>
      </c>
      <c r="AC690" s="233">
        <v>7</v>
      </c>
      <c r="AZ690" s="233">
        <v>2</v>
      </c>
      <c r="BA690" s="233">
        <f>IF(AZ690=1,G690,0)</f>
        <v>0</v>
      </c>
      <c r="BB690" s="233">
        <f>IF(AZ690=2,G690,0)</f>
        <v>0</v>
      </c>
      <c r="BC690" s="233">
        <f>IF(AZ690=3,G690,0)</f>
        <v>0</v>
      </c>
      <c r="BD690" s="233">
        <f>IF(AZ690=4,G690,0)</f>
        <v>0</v>
      </c>
      <c r="BE690" s="233">
        <f>IF(AZ690=5,G690,0)</f>
        <v>0</v>
      </c>
      <c r="CA690" s="260">
        <v>2</v>
      </c>
      <c r="CB690" s="260">
        <v>7</v>
      </c>
    </row>
    <row r="691" spans="1:15" ht="12.75">
      <c r="A691" s="269"/>
      <c r="B691" s="272"/>
      <c r="C691" s="327" t="s">
        <v>955</v>
      </c>
      <c r="D691" s="328"/>
      <c r="E691" s="273">
        <v>84.93</v>
      </c>
      <c r="F691" s="274"/>
      <c r="G691" s="275"/>
      <c r="H691" s="276"/>
      <c r="I691" s="270"/>
      <c r="J691" s="277"/>
      <c r="K691" s="270"/>
      <c r="M691" s="271" t="s">
        <v>955</v>
      </c>
      <c r="O691" s="260"/>
    </row>
    <row r="692" spans="1:80" ht="22.5">
      <c r="A692" s="261">
        <v>175</v>
      </c>
      <c r="B692" s="262" t="s">
        <v>962</v>
      </c>
      <c r="C692" s="263" t="s">
        <v>963</v>
      </c>
      <c r="D692" s="264" t="s">
        <v>106</v>
      </c>
      <c r="E692" s="265">
        <v>19.38</v>
      </c>
      <c r="F692" s="265">
        <v>0</v>
      </c>
      <c r="G692" s="266">
        <f>E692*F692</f>
        <v>0</v>
      </c>
      <c r="H692" s="267">
        <v>0.00337</v>
      </c>
      <c r="I692" s="268">
        <f>E692*H692</f>
        <v>0.0653106</v>
      </c>
      <c r="J692" s="267">
        <v>0</v>
      </c>
      <c r="K692" s="268">
        <f>E692*J692</f>
        <v>0</v>
      </c>
      <c r="O692" s="260">
        <v>2</v>
      </c>
      <c r="AA692" s="233">
        <v>2</v>
      </c>
      <c r="AB692" s="233">
        <v>7</v>
      </c>
      <c r="AC692" s="233">
        <v>7</v>
      </c>
      <c r="AZ692" s="233">
        <v>2</v>
      </c>
      <c r="BA692" s="233">
        <f>IF(AZ692=1,G692,0)</f>
        <v>0</v>
      </c>
      <c r="BB692" s="233">
        <f>IF(AZ692=2,G692,0)</f>
        <v>0</v>
      </c>
      <c r="BC692" s="233">
        <f>IF(AZ692=3,G692,0)</f>
        <v>0</v>
      </c>
      <c r="BD692" s="233">
        <f>IF(AZ692=4,G692,0)</f>
        <v>0</v>
      </c>
      <c r="BE692" s="233">
        <f>IF(AZ692=5,G692,0)</f>
        <v>0</v>
      </c>
      <c r="CA692" s="260">
        <v>2</v>
      </c>
      <c r="CB692" s="260">
        <v>7</v>
      </c>
    </row>
    <row r="693" spans="1:15" ht="12.75">
      <c r="A693" s="269"/>
      <c r="B693" s="272"/>
      <c r="C693" s="327" t="s">
        <v>964</v>
      </c>
      <c r="D693" s="328"/>
      <c r="E693" s="273">
        <v>19.38</v>
      </c>
      <c r="F693" s="274"/>
      <c r="G693" s="275"/>
      <c r="H693" s="276"/>
      <c r="I693" s="270"/>
      <c r="J693" s="277"/>
      <c r="K693" s="270"/>
      <c r="M693" s="271" t="s">
        <v>964</v>
      </c>
      <c r="O693" s="260"/>
    </row>
    <row r="694" spans="1:80" ht="12.75">
      <c r="A694" s="261">
        <v>176</v>
      </c>
      <c r="B694" s="262" t="s">
        <v>965</v>
      </c>
      <c r="C694" s="263" t="s">
        <v>966</v>
      </c>
      <c r="D694" s="264" t="s">
        <v>5</v>
      </c>
      <c r="E694" s="265"/>
      <c r="F694" s="265">
        <v>0</v>
      </c>
      <c r="G694" s="266">
        <f>E694*F694</f>
        <v>0</v>
      </c>
      <c r="H694" s="267">
        <v>0</v>
      </c>
      <c r="I694" s="268">
        <f>E694*H694</f>
        <v>0</v>
      </c>
      <c r="J694" s="267"/>
      <c r="K694" s="268">
        <f>E694*J694</f>
        <v>0</v>
      </c>
      <c r="O694" s="260">
        <v>2</v>
      </c>
      <c r="AA694" s="233">
        <v>7</v>
      </c>
      <c r="AB694" s="233">
        <v>1002</v>
      </c>
      <c r="AC694" s="233">
        <v>5</v>
      </c>
      <c r="AZ694" s="233">
        <v>2</v>
      </c>
      <c r="BA694" s="233">
        <f>IF(AZ694=1,G694,0)</f>
        <v>0</v>
      </c>
      <c r="BB694" s="233">
        <f>IF(AZ694=2,G694,0)</f>
        <v>0</v>
      </c>
      <c r="BC694" s="233">
        <f>IF(AZ694=3,G694,0)</f>
        <v>0</v>
      </c>
      <c r="BD694" s="233">
        <f>IF(AZ694=4,G694,0)</f>
        <v>0</v>
      </c>
      <c r="BE694" s="233">
        <f>IF(AZ694=5,G694,0)</f>
        <v>0</v>
      </c>
      <c r="CA694" s="260">
        <v>7</v>
      </c>
      <c r="CB694" s="260">
        <v>1002</v>
      </c>
    </row>
    <row r="695" spans="1:57" ht="12.75">
      <c r="A695" s="278"/>
      <c r="B695" s="279" t="s">
        <v>94</v>
      </c>
      <c r="C695" s="280" t="s">
        <v>952</v>
      </c>
      <c r="D695" s="281"/>
      <c r="E695" s="282"/>
      <c r="F695" s="283"/>
      <c r="G695" s="284">
        <f>SUM(G684:G694)</f>
        <v>0</v>
      </c>
      <c r="H695" s="285"/>
      <c r="I695" s="286">
        <f>SUM(I684:I694)</f>
        <v>0.352374</v>
      </c>
      <c r="J695" s="285"/>
      <c r="K695" s="286">
        <f>SUM(K684:K694)</f>
        <v>-0.92223</v>
      </c>
      <c r="O695" s="260">
        <v>4</v>
      </c>
      <c r="BA695" s="287">
        <f>SUM(BA684:BA694)</f>
        <v>0</v>
      </c>
      <c r="BB695" s="287">
        <f>SUM(BB684:BB694)</f>
        <v>0</v>
      </c>
      <c r="BC695" s="287">
        <f>SUM(BC684:BC694)</f>
        <v>0</v>
      </c>
      <c r="BD695" s="287">
        <f>SUM(BD684:BD694)</f>
        <v>0</v>
      </c>
      <c r="BE695" s="287">
        <f>SUM(BE684:BE694)</f>
        <v>0</v>
      </c>
    </row>
    <row r="696" spans="1:15" ht="12.75">
      <c r="A696" s="250" t="s">
        <v>90</v>
      </c>
      <c r="B696" s="251" t="s">
        <v>967</v>
      </c>
      <c r="C696" s="252" t="s">
        <v>968</v>
      </c>
      <c r="D696" s="253"/>
      <c r="E696" s="254"/>
      <c r="F696" s="254"/>
      <c r="G696" s="255"/>
      <c r="H696" s="256"/>
      <c r="I696" s="257"/>
      <c r="J696" s="258"/>
      <c r="K696" s="259"/>
      <c r="O696" s="260">
        <v>1</v>
      </c>
    </row>
    <row r="697" spans="1:80" ht="12.75">
      <c r="A697" s="261">
        <v>177</v>
      </c>
      <c r="B697" s="262" t="s">
        <v>970</v>
      </c>
      <c r="C697" s="263" t="s">
        <v>971</v>
      </c>
      <c r="D697" s="264" t="s">
        <v>106</v>
      </c>
      <c r="E697" s="265">
        <v>51.9</v>
      </c>
      <c r="F697" s="265">
        <v>0</v>
      </c>
      <c r="G697" s="266">
        <f>E697*F697</f>
        <v>0</v>
      </c>
      <c r="H697" s="267">
        <v>0</v>
      </c>
      <c r="I697" s="268">
        <f>E697*H697</f>
        <v>0</v>
      </c>
      <c r="J697" s="267">
        <v>-0.008</v>
      </c>
      <c r="K697" s="268">
        <f>E697*J697</f>
        <v>-0.4152</v>
      </c>
      <c r="O697" s="260">
        <v>2</v>
      </c>
      <c r="AA697" s="233">
        <v>1</v>
      </c>
      <c r="AB697" s="233">
        <v>7</v>
      </c>
      <c r="AC697" s="233">
        <v>7</v>
      </c>
      <c r="AZ697" s="233">
        <v>2</v>
      </c>
      <c r="BA697" s="233">
        <f>IF(AZ697=1,G697,0)</f>
        <v>0</v>
      </c>
      <c r="BB697" s="233">
        <f>IF(AZ697=2,G697,0)</f>
        <v>0</v>
      </c>
      <c r="BC697" s="233">
        <f>IF(AZ697=3,G697,0)</f>
        <v>0</v>
      </c>
      <c r="BD697" s="233">
        <f>IF(AZ697=4,G697,0)</f>
        <v>0</v>
      </c>
      <c r="BE697" s="233">
        <f>IF(AZ697=5,G697,0)</f>
        <v>0</v>
      </c>
      <c r="CA697" s="260">
        <v>1</v>
      </c>
      <c r="CB697" s="260">
        <v>7</v>
      </c>
    </row>
    <row r="698" spans="1:15" ht="12.75">
      <c r="A698" s="269"/>
      <c r="B698" s="272"/>
      <c r="C698" s="327" t="s">
        <v>972</v>
      </c>
      <c r="D698" s="328"/>
      <c r="E698" s="273">
        <v>51.9</v>
      </c>
      <c r="F698" s="274"/>
      <c r="G698" s="275"/>
      <c r="H698" s="276"/>
      <c r="I698" s="270"/>
      <c r="J698" s="277"/>
      <c r="K698" s="270"/>
      <c r="M698" s="271" t="s">
        <v>972</v>
      </c>
      <c r="O698" s="260"/>
    </row>
    <row r="699" spans="1:80" ht="12.75">
      <c r="A699" s="261">
        <v>178</v>
      </c>
      <c r="B699" s="262" t="s">
        <v>973</v>
      </c>
      <c r="C699" s="263" t="s">
        <v>974</v>
      </c>
      <c r="D699" s="264" t="s">
        <v>106</v>
      </c>
      <c r="E699" s="265">
        <v>499</v>
      </c>
      <c r="F699" s="265">
        <v>0</v>
      </c>
      <c r="G699" s="266">
        <f>E699*F699</f>
        <v>0</v>
      </c>
      <c r="H699" s="267">
        <v>0</v>
      </c>
      <c r="I699" s="268">
        <f>E699*H699</f>
        <v>0</v>
      </c>
      <c r="J699" s="267">
        <v>0</v>
      </c>
      <c r="K699" s="268">
        <f>E699*J699</f>
        <v>0</v>
      </c>
      <c r="O699" s="260">
        <v>2</v>
      </c>
      <c r="AA699" s="233">
        <v>1</v>
      </c>
      <c r="AB699" s="233">
        <v>7</v>
      </c>
      <c r="AC699" s="233">
        <v>7</v>
      </c>
      <c r="AZ699" s="233">
        <v>2</v>
      </c>
      <c r="BA699" s="233">
        <f>IF(AZ699=1,G699,0)</f>
        <v>0</v>
      </c>
      <c r="BB699" s="233">
        <f>IF(AZ699=2,G699,0)</f>
        <v>0</v>
      </c>
      <c r="BC699" s="233">
        <f>IF(AZ699=3,G699,0)</f>
        <v>0</v>
      </c>
      <c r="BD699" s="233">
        <f>IF(AZ699=4,G699,0)</f>
        <v>0</v>
      </c>
      <c r="BE699" s="233">
        <f>IF(AZ699=5,G699,0)</f>
        <v>0</v>
      </c>
      <c r="CA699" s="260">
        <v>1</v>
      </c>
      <c r="CB699" s="260">
        <v>7</v>
      </c>
    </row>
    <row r="700" spans="1:15" ht="12.75">
      <c r="A700" s="269"/>
      <c r="B700" s="272"/>
      <c r="C700" s="327" t="s">
        <v>975</v>
      </c>
      <c r="D700" s="328"/>
      <c r="E700" s="273">
        <v>78.4</v>
      </c>
      <c r="F700" s="274"/>
      <c r="G700" s="275"/>
      <c r="H700" s="276"/>
      <c r="I700" s="270"/>
      <c r="J700" s="277"/>
      <c r="K700" s="270"/>
      <c r="M700" s="271" t="s">
        <v>975</v>
      </c>
      <c r="O700" s="260"/>
    </row>
    <row r="701" spans="1:15" ht="12.75">
      <c r="A701" s="269"/>
      <c r="B701" s="272"/>
      <c r="C701" s="327" t="s">
        <v>976</v>
      </c>
      <c r="D701" s="328"/>
      <c r="E701" s="273">
        <v>88.2</v>
      </c>
      <c r="F701" s="274"/>
      <c r="G701" s="275"/>
      <c r="H701" s="276"/>
      <c r="I701" s="270"/>
      <c r="J701" s="277"/>
      <c r="K701" s="270"/>
      <c r="M701" s="271" t="s">
        <v>976</v>
      </c>
      <c r="O701" s="260"/>
    </row>
    <row r="702" spans="1:15" ht="12.75">
      <c r="A702" s="269"/>
      <c r="B702" s="272"/>
      <c r="C702" s="327" t="s">
        <v>977</v>
      </c>
      <c r="D702" s="328"/>
      <c r="E702" s="273">
        <v>88.9</v>
      </c>
      <c r="F702" s="274"/>
      <c r="G702" s="275"/>
      <c r="H702" s="276"/>
      <c r="I702" s="270"/>
      <c r="J702" s="277"/>
      <c r="K702" s="270"/>
      <c r="M702" s="271" t="s">
        <v>977</v>
      </c>
      <c r="O702" s="260"/>
    </row>
    <row r="703" spans="1:15" ht="12.75">
      <c r="A703" s="269"/>
      <c r="B703" s="272"/>
      <c r="C703" s="327" t="s">
        <v>592</v>
      </c>
      <c r="D703" s="328"/>
      <c r="E703" s="273">
        <v>176</v>
      </c>
      <c r="F703" s="274"/>
      <c r="G703" s="275"/>
      <c r="H703" s="276"/>
      <c r="I703" s="270"/>
      <c r="J703" s="277"/>
      <c r="K703" s="270"/>
      <c r="M703" s="271" t="s">
        <v>592</v>
      </c>
      <c r="O703" s="260"/>
    </row>
    <row r="704" spans="1:15" ht="12.75">
      <c r="A704" s="269"/>
      <c r="B704" s="272"/>
      <c r="C704" s="327" t="s">
        <v>385</v>
      </c>
      <c r="D704" s="328"/>
      <c r="E704" s="273">
        <v>67.5</v>
      </c>
      <c r="F704" s="274"/>
      <c r="G704" s="275"/>
      <c r="H704" s="276"/>
      <c r="I704" s="270"/>
      <c r="J704" s="277"/>
      <c r="K704" s="270"/>
      <c r="M704" s="271" t="s">
        <v>385</v>
      </c>
      <c r="O704" s="260"/>
    </row>
    <row r="705" spans="1:80" ht="22.5">
      <c r="A705" s="261">
        <v>179</v>
      </c>
      <c r="B705" s="262" t="s">
        <v>978</v>
      </c>
      <c r="C705" s="263" t="s">
        <v>979</v>
      </c>
      <c r="D705" s="264" t="s">
        <v>106</v>
      </c>
      <c r="E705" s="265">
        <v>338.585</v>
      </c>
      <c r="F705" s="265">
        <v>0</v>
      </c>
      <c r="G705" s="266">
        <f>E705*F705</f>
        <v>0</v>
      </c>
      <c r="H705" s="267">
        <v>0.00017</v>
      </c>
      <c r="I705" s="268">
        <f>E705*H705</f>
        <v>0.05755945</v>
      </c>
      <c r="J705" s="267">
        <v>0</v>
      </c>
      <c r="K705" s="268">
        <f>E705*J705</f>
        <v>0</v>
      </c>
      <c r="O705" s="260">
        <v>2</v>
      </c>
      <c r="AA705" s="233">
        <v>1</v>
      </c>
      <c r="AB705" s="233">
        <v>7</v>
      </c>
      <c r="AC705" s="233">
        <v>7</v>
      </c>
      <c r="AZ705" s="233">
        <v>2</v>
      </c>
      <c r="BA705" s="233">
        <f>IF(AZ705=1,G705,0)</f>
        <v>0</v>
      </c>
      <c r="BB705" s="233">
        <f>IF(AZ705=2,G705,0)</f>
        <v>0</v>
      </c>
      <c r="BC705" s="233">
        <f>IF(AZ705=3,G705,0)</f>
        <v>0</v>
      </c>
      <c r="BD705" s="233">
        <f>IF(AZ705=4,G705,0)</f>
        <v>0</v>
      </c>
      <c r="BE705" s="233">
        <f>IF(AZ705=5,G705,0)</f>
        <v>0</v>
      </c>
      <c r="CA705" s="260">
        <v>1</v>
      </c>
      <c r="CB705" s="260">
        <v>7</v>
      </c>
    </row>
    <row r="706" spans="1:15" ht="12.75">
      <c r="A706" s="269"/>
      <c r="B706" s="272"/>
      <c r="C706" s="327" t="s">
        <v>377</v>
      </c>
      <c r="D706" s="328"/>
      <c r="E706" s="273">
        <v>6.8</v>
      </c>
      <c r="F706" s="274"/>
      <c r="G706" s="275"/>
      <c r="H706" s="276"/>
      <c r="I706" s="270"/>
      <c r="J706" s="277"/>
      <c r="K706" s="270"/>
      <c r="M706" s="271" t="s">
        <v>377</v>
      </c>
      <c r="O706" s="260"/>
    </row>
    <row r="707" spans="1:15" ht="12.75">
      <c r="A707" s="269"/>
      <c r="B707" s="272"/>
      <c r="C707" s="327" t="s">
        <v>980</v>
      </c>
      <c r="D707" s="328"/>
      <c r="E707" s="273">
        <v>33.9</v>
      </c>
      <c r="F707" s="274"/>
      <c r="G707" s="275"/>
      <c r="H707" s="276"/>
      <c r="I707" s="270"/>
      <c r="J707" s="277"/>
      <c r="K707" s="270"/>
      <c r="M707" s="271" t="s">
        <v>980</v>
      </c>
      <c r="O707" s="260"/>
    </row>
    <row r="708" spans="1:15" ht="12.75">
      <c r="A708" s="269"/>
      <c r="B708" s="272"/>
      <c r="C708" s="327" t="s">
        <v>397</v>
      </c>
      <c r="D708" s="328"/>
      <c r="E708" s="273">
        <v>293.76</v>
      </c>
      <c r="F708" s="274"/>
      <c r="G708" s="275"/>
      <c r="H708" s="276"/>
      <c r="I708" s="270"/>
      <c r="J708" s="277"/>
      <c r="K708" s="270"/>
      <c r="M708" s="271" t="s">
        <v>397</v>
      </c>
      <c r="O708" s="260"/>
    </row>
    <row r="709" spans="1:15" ht="12.75">
      <c r="A709" s="269"/>
      <c r="B709" s="272"/>
      <c r="C709" s="327" t="s">
        <v>394</v>
      </c>
      <c r="D709" s="328"/>
      <c r="E709" s="273">
        <v>4.125</v>
      </c>
      <c r="F709" s="274"/>
      <c r="G709" s="275"/>
      <c r="H709" s="276"/>
      <c r="I709" s="270"/>
      <c r="J709" s="277"/>
      <c r="K709" s="270"/>
      <c r="M709" s="271" t="s">
        <v>394</v>
      </c>
      <c r="O709" s="260"/>
    </row>
    <row r="710" spans="1:80" ht="12.75">
      <c r="A710" s="261">
        <v>180</v>
      </c>
      <c r="B710" s="262" t="s">
        <v>981</v>
      </c>
      <c r="C710" s="263" t="s">
        <v>982</v>
      </c>
      <c r="D710" s="264" t="s">
        <v>106</v>
      </c>
      <c r="E710" s="265">
        <v>178.32</v>
      </c>
      <c r="F710" s="265">
        <v>0</v>
      </c>
      <c r="G710" s="266">
        <f>E710*F710</f>
        <v>0</v>
      </c>
      <c r="H710" s="267">
        <v>0</v>
      </c>
      <c r="I710" s="268">
        <f>E710*H710</f>
        <v>0</v>
      </c>
      <c r="J710" s="267">
        <v>0</v>
      </c>
      <c r="K710" s="268">
        <f>E710*J710</f>
        <v>0</v>
      </c>
      <c r="O710" s="260">
        <v>2</v>
      </c>
      <c r="AA710" s="233">
        <v>1</v>
      </c>
      <c r="AB710" s="233">
        <v>0</v>
      </c>
      <c r="AC710" s="233">
        <v>0</v>
      </c>
      <c r="AZ710" s="233">
        <v>2</v>
      </c>
      <c r="BA710" s="233">
        <f>IF(AZ710=1,G710,0)</f>
        <v>0</v>
      </c>
      <c r="BB710" s="233">
        <f>IF(AZ710=2,G710,0)</f>
        <v>0</v>
      </c>
      <c r="BC710" s="233">
        <f>IF(AZ710=3,G710,0)</f>
        <v>0</v>
      </c>
      <c r="BD710" s="233">
        <f>IF(AZ710=4,G710,0)</f>
        <v>0</v>
      </c>
      <c r="BE710" s="233">
        <f>IF(AZ710=5,G710,0)</f>
        <v>0</v>
      </c>
      <c r="CA710" s="260">
        <v>1</v>
      </c>
      <c r="CB710" s="260">
        <v>0</v>
      </c>
    </row>
    <row r="711" spans="1:15" ht="12.75">
      <c r="A711" s="269"/>
      <c r="B711" s="272"/>
      <c r="C711" s="327" t="s">
        <v>983</v>
      </c>
      <c r="D711" s="328"/>
      <c r="E711" s="273">
        <v>33.6</v>
      </c>
      <c r="F711" s="274"/>
      <c r="G711" s="275"/>
      <c r="H711" s="276"/>
      <c r="I711" s="270"/>
      <c r="J711" s="277"/>
      <c r="K711" s="270"/>
      <c r="M711" s="271" t="s">
        <v>983</v>
      </c>
      <c r="O711" s="260"/>
    </row>
    <row r="712" spans="1:15" ht="12.75">
      <c r="A712" s="269"/>
      <c r="B712" s="272"/>
      <c r="C712" s="327" t="s">
        <v>984</v>
      </c>
      <c r="D712" s="328"/>
      <c r="E712" s="273">
        <v>144.72</v>
      </c>
      <c r="F712" s="274"/>
      <c r="G712" s="275"/>
      <c r="H712" s="276"/>
      <c r="I712" s="270"/>
      <c r="J712" s="277"/>
      <c r="K712" s="270"/>
      <c r="M712" s="271" t="s">
        <v>984</v>
      </c>
      <c r="O712" s="260"/>
    </row>
    <row r="713" spans="1:80" ht="12.75">
      <c r="A713" s="261">
        <v>181</v>
      </c>
      <c r="B713" s="262" t="s">
        <v>985</v>
      </c>
      <c r="C713" s="263" t="s">
        <v>986</v>
      </c>
      <c r="D713" s="264" t="s">
        <v>106</v>
      </c>
      <c r="E713" s="265">
        <v>255.5</v>
      </c>
      <c r="F713" s="265">
        <v>0</v>
      </c>
      <c r="G713" s="266">
        <f>E713*F713</f>
        <v>0</v>
      </c>
      <c r="H713" s="267">
        <v>1E-05</v>
      </c>
      <c r="I713" s="268">
        <f>E713*H713</f>
        <v>0.0025550000000000004</v>
      </c>
      <c r="J713" s="267">
        <v>0</v>
      </c>
      <c r="K713" s="268">
        <f>E713*J713</f>
        <v>0</v>
      </c>
      <c r="O713" s="260">
        <v>2</v>
      </c>
      <c r="AA713" s="233">
        <v>1</v>
      </c>
      <c r="AB713" s="233">
        <v>7</v>
      </c>
      <c r="AC713" s="233">
        <v>7</v>
      </c>
      <c r="AZ713" s="233">
        <v>2</v>
      </c>
      <c r="BA713" s="233">
        <f>IF(AZ713=1,G713,0)</f>
        <v>0</v>
      </c>
      <c r="BB713" s="233">
        <f>IF(AZ713=2,G713,0)</f>
        <v>0</v>
      </c>
      <c r="BC713" s="233">
        <f>IF(AZ713=3,G713,0)</f>
        <v>0</v>
      </c>
      <c r="BD713" s="233">
        <f>IF(AZ713=4,G713,0)</f>
        <v>0</v>
      </c>
      <c r="BE713" s="233">
        <f>IF(AZ713=5,G713,0)</f>
        <v>0</v>
      </c>
      <c r="CA713" s="260">
        <v>1</v>
      </c>
      <c r="CB713" s="260">
        <v>7</v>
      </c>
    </row>
    <row r="714" spans="1:15" ht="12.75">
      <c r="A714" s="269"/>
      <c r="B714" s="272"/>
      <c r="C714" s="327" t="s">
        <v>975</v>
      </c>
      <c r="D714" s="328"/>
      <c r="E714" s="273">
        <v>78.4</v>
      </c>
      <c r="F714" s="274"/>
      <c r="G714" s="275"/>
      <c r="H714" s="276"/>
      <c r="I714" s="270"/>
      <c r="J714" s="277"/>
      <c r="K714" s="270"/>
      <c r="M714" s="271" t="s">
        <v>975</v>
      </c>
      <c r="O714" s="260"/>
    </row>
    <row r="715" spans="1:15" ht="12.75">
      <c r="A715" s="269"/>
      <c r="B715" s="272"/>
      <c r="C715" s="327" t="s">
        <v>976</v>
      </c>
      <c r="D715" s="328"/>
      <c r="E715" s="273">
        <v>88.2</v>
      </c>
      <c r="F715" s="274"/>
      <c r="G715" s="275"/>
      <c r="H715" s="276"/>
      <c r="I715" s="270"/>
      <c r="J715" s="277"/>
      <c r="K715" s="270"/>
      <c r="M715" s="271" t="s">
        <v>976</v>
      </c>
      <c r="O715" s="260"/>
    </row>
    <row r="716" spans="1:15" ht="12.75">
      <c r="A716" s="269"/>
      <c r="B716" s="272"/>
      <c r="C716" s="327" t="s">
        <v>595</v>
      </c>
      <c r="D716" s="328"/>
      <c r="E716" s="273">
        <v>88.9</v>
      </c>
      <c r="F716" s="274"/>
      <c r="G716" s="275"/>
      <c r="H716" s="276"/>
      <c r="I716" s="270"/>
      <c r="J716" s="277"/>
      <c r="K716" s="270"/>
      <c r="M716" s="271" t="s">
        <v>595</v>
      </c>
      <c r="O716" s="260"/>
    </row>
    <row r="717" spans="1:80" ht="12.75">
      <c r="A717" s="261">
        <v>182</v>
      </c>
      <c r="B717" s="262" t="s">
        <v>987</v>
      </c>
      <c r="C717" s="263" t="s">
        <v>988</v>
      </c>
      <c r="D717" s="264" t="s">
        <v>110</v>
      </c>
      <c r="E717" s="265">
        <v>45.9253</v>
      </c>
      <c r="F717" s="265">
        <v>0</v>
      </c>
      <c r="G717" s="266">
        <f>E717*F717</f>
        <v>0</v>
      </c>
      <c r="H717" s="267">
        <v>0.025</v>
      </c>
      <c r="I717" s="268">
        <f>E717*H717</f>
        <v>1.1481325</v>
      </c>
      <c r="J717" s="267"/>
      <c r="K717" s="268">
        <f>E717*J717</f>
        <v>0</v>
      </c>
      <c r="O717" s="260">
        <v>2</v>
      </c>
      <c r="AA717" s="233">
        <v>3</v>
      </c>
      <c r="AB717" s="233">
        <v>7</v>
      </c>
      <c r="AC717" s="233">
        <v>28375705</v>
      </c>
      <c r="AZ717" s="233">
        <v>2</v>
      </c>
      <c r="BA717" s="233">
        <f>IF(AZ717=1,G717,0)</f>
        <v>0</v>
      </c>
      <c r="BB717" s="233">
        <f>IF(AZ717=2,G717,0)</f>
        <v>0</v>
      </c>
      <c r="BC717" s="233">
        <f>IF(AZ717=3,G717,0)</f>
        <v>0</v>
      </c>
      <c r="BD717" s="233">
        <f>IF(AZ717=4,G717,0)</f>
        <v>0</v>
      </c>
      <c r="BE717" s="233">
        <f>IF(AZ717=5,G717,0)</f>
        <v>0</v>
      </c>
      <c r="CA717" s="260">
        <v>3</v>
      </c>
      <c r="CB717" s="260">
        <v>7</v>
      </c>
    </row>
    <row r="718" spans="1:15" ht="12.75">
      <c r="A718" s="269"/>
      <c r="B718" s="272"/>
      <c r="C718" s="327" t="s">
        <v>989</v>
      </c>
      <c r="D718" s="328"/>
      <c r="E718" s="273">
        <v>11.6676</v>
      </c>
      <c r="F718" s="274"/>
      <c r="G718" s="275"/>
      <c r="H718" s="276"/>
      <c r="I718" s="270"/>
      <c r="J718" s="277"/>
      <c r="K718" s="270"/>
      <c r="M718" s="271" t="s">
        <v>989</v>
      </c>
      <c r="O718" s="260"/>
    </row>
    <row r="719" spans="1:15" ht="12.75">
      <c r="A719" s="269"/>
      <c r="B719" s="272"/>
      <c r="C719" s="327" t="s">
        <v>990</v>
      </c>
      <c r="D719" s="328"/>
      <c r="E719" s="273">
        <v>14.8176</v>
      </c>
      <c r="F719" s="274"/>
      <c r="G719" s="275"/>
      <c r="H719" s="276"/>
      <c r="I719" s="270"/>
      <c r="J719" s="277"/>
      <c r="K719" s="270"/>
      <c r="M719" s="271" t="s">
        <v>990</v>
      </c>
      <c r="O719" s="260"/>
    </row>
    <row r="720" spans="1:15" ht="33.75">
      <c r="A720" s="269"/>
      <c r="B720" s="272"/>
      <c r="C720" s="327" t="s">
        <v>991</v>
      </c>
      <c r="D720" s="328"/>
      <c r="E720" s="273">
        <v>19.4401</v>
      </c>
      <c r="F720" s="274"/>
      <c r="G720" s="275"/>
      <c r="H720" s="276"/>
      <c r="I720" s="270"/>
      <c r="J720" s="277"/>
      <c r="K720" s="270"/>
      <c r="M720" s="271" t="s">
        <v>991</v>
      </c>
      <c r="O720" s="260"/>
    </row>
    <row r="721" spans="1:80" ht="12.75">
      <c r="A721" s="261">
        <v>183</v>
      </c>
      <c r="B721" s="262" t="s">
        <v>992</v>
      </c>
      <c r="C721" s="263" t="s">
        <v>993</v>
      </c>
      <c r="D721" s="264" t="s">
        <v>110</v>
      </c>
      <c r="E721" s="265">
        <v>9.9238</v>
      </c>
      <c r="F721" s="265">
        <v>0</v>
      </c>
      <c r="G721" s="266">
        <f>E721*F721</f>
        <v>0</v>
      </c>
      <c r="H721" s="267">
        <v>0.025</v>
      </c>
      <c r="I721" s="268">
        <f>E721*H721</f>
        <v>0.248095</v>
      </c>
      <c r="J721" s="267"/>
      <c r="K721" s="268">
        <f>E721*J721</f>
        <v>0</v>
      </c>
      <c r="O721" s="260">
        <v>2</v>
      </c>
      <c r="AA721" s="233">
        <v>3</v>
      </c>
      <c r="AB721" s="233">
        <v>7</v>
      </c>
      <c r="AC721" s="233">
        <v>28375972</v>
      </c>
      <c r="AZ721" s="233">
        <v>2</v>
      </c>
      <c r="BA721" s="233">
        <f>IF(AZ721=1,G721,0)</f>
        <v>0</v>
      </c>
      <c r="BB721" s="233">
        <f>IF(AZ721=2,G721,0)</f>
        <v>0</v>
      </c>
      <c r="BC721" s="233">
        <f>IF(AZ721=3,G721,0)</f>
        <v>0</v>
      </c>
      <c r="BD721" s="233">
        <f>IF(AZ721=4,G721,0)</f>
        <v>0</v>
      </c>
      <c r="BE721" s="233">
        <f>IF(AZ721=5,G721,0)</f>
        <v>0</v>
      </c>
      <c r="CA721" s="260">
        <v>3</v>
      </c>
      <c r="CB721" s="260">
        <v>7</v>
      </c>
    </row>
    <row r="722" spans="1:15" ht="12.75">
      <c r="A722" s="269"/>
      <c r="B722" s="272"/>
      <c r="C722" s="327" t="s">
        <v>994</v>
      </c>
      <c r="D722" s="328"/>
      <c r="E722" s="273">
        <v>0.882</v>
      </c>
      <c r="F722" s="274"/>
      <c r="G722" s="275"/>
      <c r="H722" s="276"/>
      <c r="I722" s="270"/>
      <c r="J722" s="277"/>
      <c r="K722" s="270"/>
      <c r="M722" s="271" t="s">
        <v>994</v>
      </c>
      <c r="O722" s="260"/>
    </row>
    <row r="723" spans="1:15" ht="12.75">
      <c r="A723" s="269"/>
      <c r="B723" s="272"/>
      <c r="C723" s="327" t="s">
        <v>995</v>
      </c>
      <c r="D723" s="328"/>
      <c r="E723" s="273">
        <v>9.0418</v>
      </c>
      <c r="F723" s="274"/>
      <c r="G723" s="275"/>
      <c r="H723" s="276"/>
      <c r="I723" s="270"/>
      <c r="J723" s="277"/>
      <c r="K723" s="270"/>
      <c r="M723" s="271" t="s">
        <v>995</v>
      </c>
      <c r="O723" s="260"/>
    </row>
    <row r="724" spans="1:80" ht="12.75">
      <c r="A724" s="261">
        <v>184</v>
      </c>
      <c r="B724" s="262" t="s">
        <v>996</v>
      </c>
      <c r="C724" s="263" t="s">
        <v>997</v>
      </c>
      <c r="D724" s="264" t="s">
        <v>106</v>
      </c>
      <c r="E724" s="265">
        <v>17.64</v>
      </c>
      <c r="F724" s="265">
        <v>0</v>
      </c>
      <c r="G724" s="266">
        <f>E724*F724</f>
        <v>0</v>
      </c>
      <c r="H724" s="267">
        <v>0.0028</v>
      </c>
      <c r="I724" s="268">
        <f>E724*H724</f>
        <v>0.049392</v>
      </c>
      <c r="J724" s="267"/>
      <c r="K724" s="268">
        <f>E724*J724</f>
        <v>0</v>
      </c>
      <c r="O724" s="260">
        <v>2</v>
      </c>
      <c r="AA724" s="233">
        <v>3</v>
      </c>
      <c r="AB724" s="233">
        <v>7</v>
      </c>
      <c r="AC724" s="233">
        <v>28376840</v>
      </c>
      <c r="AZ724" s="233">
        <v>2</v>
      </c>
      <c r="BA724" s="233">
        <f>IF(AZ724=1,G724,0)</f>
        <v>0</v>
      </c>
      <c r="BB724" s="233">
        <f>IF(AZ724=2,G724,0)</f>
        <v>0</v>
      </c>
      <c r="BC724" s="233">
        <f>IF(AZ724=3,G724,0)</f>
        <v>0</v>
      </c>
      <c r="BD724" s="233">
        <f>IF(AZ724=4,G724,0)</f>
        <v>0</v>
      </c>
      <c r="BE724" s="233">
        <f>IF(AZ724=5,G724,0)</f>
        <v>0</v>
      </c>
      <c r="CA724" s="260">
        <v>3</v>
      </c>
      <c r="CB724" s="260">
        <v>7</v>
      </c>
    </row>
    <row r="725" spans="1:15" ht="12.75">
      <c r="A725" s="269"/>
      <c r="B725" s="272"/>
      <c r="C725" s="327" t="s">
        <v>998</v>
      </c>
      <c r="D725" s="328"/>
      <c r="E725" s="273">
        <v>17.64</v>
      </c>
      <c r="F725" s="274"/>
      <c r="G725" s="275"/>
      <c r="H725" s="276"/>
      <c r="I725" s="270"/>
      <c r="J725" s="277"/>
      <c r="K725" s="270"/>
      <c r="M725" s="271" t="s">
        <v>998</v>
      </c>
      <c r="O725" s="260"/>
    </row>
    <row r="726" spans="1:80" ht="12.75">
      <c r="A726" s="261">
        <v>185</v>
      </c>
      <c r="B726" s="262" t="s">
        <v>999</v>
      </c>
      <c r="C726" s="263" t="s">
        <v>1000</v>
      </c>
      <c r="D726" s="264" t="s">
        <v>106</v>
      </c>
      <c r="E726" s="265">
        <v>345.645</v>
      </c>
      <c r="F726" s="265">
        <v>0</v>
      </c>
      <c r="G726" s="266">
        <f>E726*F726</f>
        <v>0</v>
      </c>
      <c r="H726" s="267">
        <v>0.0013</v>
      </c>
      <c r="I726" s="268">
        <f>E726*H726</f>
        <v>0.4493385</v>
      </c>
      <c r="J726" s="267"/>
      <c r="K726" s="268">
        <f>E726*J726</f>
        <v>0</v>
      </c>
      <c r="O726" s="260">
        <v>2</v>
      </c>
      <c r="AA726" s="233">
        <v>3</v>
      </c>
      <c r="AB726" s="233">
        <v>7</v>
      </c>
      <c r="AC726" s="233">
        <v>631509071</v>
      </c>
      <c r="AZ726" s="233">
        <v>2</v>
      </c>
      <c r="BA726" s="233">
        <f>IF(AZ726=1,G726,0)</f>
        <v>0</v>
      </c>
      <c r="BB726" s="233">
        <f>IF(AZ726=2,G726,0)</f>
        <v>0</v>
      </c>
      <c r="BC726" s="233">
        <f>IF(AZ726=3,G726,0)</f>
        <v>0</v>
      </c>
      <c r="BD726" s="233">
        <f>IF(AZ726=4,G726,0)</f>
        <v>0</v>
      </c>
      <c r="BE726" s="233">
        <f>IF(AZ726=5,G726,0)</f>
        <v>0</v>
      </c>
      <c r="CA726" s="260">
        <v>3</v>
      </c>
      <c r="CB726" s="260">
        <v>7</v>
      </c>
    </row>
    <row r="727" spans="1:15" ht="12.75">
      <c r="A727" s="269"/>
      <c r="B727" s="272"/>
      <c r="C727" s="327" t="s">
        <v>1001</v>
      </c>
      <c r="D727" s="328"/>
      <c r="E727" s="273">
        <v>93.345</v>
      </c>
      <c r="F727" s="274"/>
      <c r="G727" s="275"/>
      <c r="H727" s="276"/>
      <c r="I727" s="270"/>
      <c r="J727" s="277"/>
      <c r="K727" s="270"/>
      <c r="M727" s="271" t="s">
        <v>1001</v>
      </c>
      <c r="O727" s="260"/>
    </row>
    <row r="728" spans="1:15" ht="12.75">
      <c r="A728" s="269"/>
      <c r="B728" s="272"/>
      <c r="C728" s="327" t="s">
        <v>1002</v>
      </c>
      <c r="D728" s="328"/>
      <c r="E728" s="273">
        <v>184.8</v>
      </c>
      <c r="F728" s="274"/>
      <c r="G728" s="275"/>
      <c r="H728" s="276"/>
      <c r="I728" s="270"/>
      <c r="J728" s="277"/>
      <c r="K728" s="270"/>
      <c r="M728" s="271" t="s">
        <v>1002</v>
      </c>
      <c r="O728" s="260"/>
    </row>
    <row r="729" spans="1:15" ht="12.75">
      <c r="A729" s="269"/>
      <c r="B729" s="272"/>
      <c r="C729" s="327" t="s">
        <v>385</v>
      </c>
      <c r="D729" s="328"/>
      <c r="E729" s="273">
        <v>67.5</v>
      </c>
      <c r="F729" s="274"/>
      <c r="G729" s="275"/>
      <c r="H729" s="276"/>
      <c r="I729" s="270"/>
      <c r="J729" s="277"/>
      <c r="K729" s="270"/>
      <c r="M729" s="271" t="s">
        <v>385</v>
      </c>
      <c r="O729" s="260"/>
    </row>
    <row r="730" spans="1:80" ht="12.75">
      <c r="A730" s="261">
        <v>186</v>
      </c>
      <c r="B730" s="262" t="s">
        <v>1003</v>
      </c>
      <c r="C730" s="263" t="s">
        <v>1004</v>
      </c>
      <c r="D730" s="264" t="s">
        <v>5</v>
      </c>
      <c r="E730" s="265"/>
      <c r="F730" s="265">
        <v>0</v>
      </c>
      <c r="G730" s="266">
        <f>E730*F730</f>
        <v>0</v>
      </c>
      <c r="H730" s="267">
        <v>0</v>
      </c>
      <c r="I730" s="268">
        <f>E730*H730</f>
        <v>0</v>
      </c>
      <c r="J730" s="267"/>
      <c r="K730" s="268">
        <f>E730*J730</f>
        <v>0</v>
      </c>
      <c r="O730" s="260">
        <v>2</v>
      </c>
      <c r="AA730" s="233">
        <v>7</v>
      </c>
      <c r="AB730" s="233">
        <v>1002</v>
      </c>
      <c r="AC730" s="233">
        <v>5</v>
      </c>
      <c r="AZ730" s="233">
        <v>2</v>
      </c>
      <c r="BA730" s="233">
        <f>IF(AZ730=1,G730,0)</f>
        <v>0</v>
      </c>
      <c r="BB730" s="233">
        <f>IF(AZ730=2,G730,0)</f>
        <v>0</v>
      </c>
      <c r="BC730" s="233">
        <f>IF(AZ730=3,G730,0)</f>
        <v>0</v>
      </c>
      <c r="BD730" s="233">
        <f>IF(AZ730=4,G730,0)</f>
        <v>0</v>
      </c>
      <c r="BE730" s="233">
        <f>IF(AZ730=5,G730,0)</f>
        <v>0</v>
      </c>
      <c r="CA730" s="260">
        <v>7</v>
      </c>
      <c r="CB730" s="260">
        <v>1002</v>
      </c>
    </row>
    <row r="731" spans="1:57" ht="12.75">
      <c r="A731" s="278"/>
      <c r="B731" s="279" t="s">
        <v>94</v>
      </c>
      <c r="C731" s="280" t="s">
        <v>969</v>
      </c>
      <c r="D731" s="281"/>
      <c r="E731" s="282"/>
      <c r="F731" s="283"/>
      <c r="G731" s="284">
        <f>SUM(G696:G730)</f>
        <v>0</v>
      </c>
      <c r="H731" s="285"/>
      <c r="I731" s="286">
        <f>SUM(I696:I730)</f>
        <v>1.9550724499999999</v>
      </c>
      <c r="J731" s="285"/>
      <c r="K731" s="286">
        <f>SUM(K696:K730)</f>
        <v>-0.4152</v>
      </c>
      <c r="O731" s="260">
        <v>4</v>
      </c>
      <c r="BA731" s="287">
        <f>SUM(BA696:BA730)</f>
        <v>0</v>
      </c>
      <c r="BB731" s="287">
        <f>SUM(BB696:BB730)</f>
        <v>0</v>
      </c>
      <c r="BC731" s="287">
        <f>SUM(BC696:BC730)</f>
        <v>0</v>
      </c>
      <c r="BD731" s="287">
        <f>SUM(BD696:BD730)</f>
        <v>0</v>
      </c>
      <c r="BE731" s="287">
        <f>SUM(BE696:BE730)</f>
        <v>0</v>
      </c>
    </row>
    <row r="732" spans="1:15" ht="12.75">
      <c r="A732" s="250" t="s">
        <v>90</v>
      </c>
      <c r="B732" s="251" t="s">
        <v>1005</v>
      </c>
      <c r="C732" s="252" t="s">
        <v>1006</v>
      </c>
      <c r="D732" s="253"/>
      <c r="E732" s="254"/>
      <c r="F732" s="254"/>
      <c r="G732" s="255"/>
      <c r="H732" s="256"/>
      <c r="I732" s="257"/>
      <c r="J732" s="258"/>
      <c r="K732" s="259"/>
      <c r="O732" s="260">
        <v>1</v>
      </c>
    </row>
    <row r="733" spans="1:80" ht="22.5">
      <c r="A733" s="261">
        <v>187</v>
      </c>
      <c r="B733" s="262" t="s">
        <v>1008</v>
      </c>
      <c r="C733" s="263" t="s">
        <v>1009</v>
      </c>
      <c r="D733" s="264" t="s">
        <v>182</v>
      </c>
      <c r="E733" s="265">
        <v>17.7</v>
      </c>
      <c r="F733" s="265">
        <v>0</v>
      </c>
      <c r="G733" s="266">
        <f>E733*F733</f>
        <v>0</v>
      </c>
      <c r="H733" s="267">
        <v>0.00049</v>
      </c>
      <c r="I733" s="268">
        <f>E733*H733</f>
        <v>0.008673</v>
      </c>
      <c r="J733" s="267">
        <v>-0.04308</v>
      </c>
      <c r="K733" s="268">
        <f>E733*J733</f>
        <v>-0.762516</v>
      </c>
      <c r="O733" s="260">
        <v>2</v>
      </c>
      <c r="AA733" s="233">
        <v>2</v>
      </c>
      <c r="AB733" s="233">
        <v>0</v>
      </c>
      <c r="AC733" s="233">
        <v>0</v>
      </c>
      <c r="AZ733" s="233">
        <v>2</v>
      </c>
      <c r="BA733" s="233">
        <f>IF(AZ733=1,G733,0)</f>
        <v>0</v>
      </c>
      <c r="BB733" s="233">
        <f>IF(AZ733=2,G733,0)</f>
        <v>0</v>
      </c>
      <c r="BC733" s="233">
        <f>IF(AZ733=3,G733,0)</f>
        <v>0</v>
      </c>
      <c r="BD733" s="233">
        <f>IF(AZ733=4,G733,0)</f>
        <v>0</v>
      </c>
      <c r="BE733" s="233">
        <f>IF(AZ733=5,G733,0)</f>
        <v>0</v>
      </c>
      <c r="CA733" s="260">
        <v>2</v>
      </c>
      <c r="CB733" s="260">
        <v>0</v>
      </c>
    </row>
    <row r="734" spans="1:80" ht="12.75">
      <c r="A734" s="261">
        <v>188</v>
      </c>
      <c r="B734" s="262" t="s">
        <v>1010</v>
      </c>
      <c r="C734" s="263" t="s">
        <v>1011</v>
      </c>
      <c r="D734" s="264" t="s">
        <v>212</v>
      </c>
      <c r="E734" s="265">
        <v>1</v>
      </c>
      <c r="F734" s="265">
        <v>0</v>
      </c>
      <c r="G734" s="266">
        <f>E734*F734</f>
        <v>0</v>
      </c>
      <c r="H734" s="267">
        <v>0</v>
      </c>
      <c r="I734" s="268">
        <f>E734*H734</f>
        <v>0</v>
      </c>
      <c r="J734" s="267">
        <v>-0.03187</v>
      </c>
      <c r="K734" s="268">
        <f>E734*J734</f>
        <v>-0.03187</v>
      </c>
      <c r="O734" s="260">
        <v>2</v>
      </c>
      <c r="AA734" s="233">
        <v>2</v>
      </c>
      <c r="AB734" s="233">
        <v>7</v>
      </c>
      <c r="AC734" s="233">
        <v>7</v>
      </c>
      <c r="AZ734" s="233">
        <v>2</v>
      </c>
      <c r="BA734" s="233">
        <f>IF(AZ734=1,G734,0)</f>
        <v>0</v>
      </c>
      <c r="BB734" s="233">
        <f>IF(AZ734=2,G734,0)</f>
        <v>0</v>
      </c>
      <c r="BC734" s="233">
        <f>IF(AZ734=3,G734,0)</f>
        <v>0</v>
      </c>
      <c r="BD734" s="233">
        <f>IF(AZ734=4,G734,0)</f>
        <v>0</v>
      </c>
      <c r="BE734" s="233">
        <f>IF(AZ734=5,G734,0)</f>
        <v>0</v>
      </c>
      <c r="CA734" s="260">
        <v>2</v>
      </c>
      <c r="CB734" s="260">
        <v>7</v>
      </c>
    </row>
    <row r="735" spans="1:57" ht="12.75">
      <c r="A735" s="278"/>
      <c r="B735" s="279" t="s">
        <v>94</v>
      </c>
      <c r="C735" s="280" t="s">
        <v>1007</v>
      </c>
      <c r="D735" s="281"/>
      <c r="E735" s="282"/>
      <c r="F735" s="283"/>
      <c r="G735" s="284">
        <f>SUM(G732:G734)</f>
        <v>0</v>
      </c>
      <c r="H735" s="285"/>
      <c r="I735" s="286">
        <f>SUM(I732:I734)</f>
        <v>0.008673</v>
      </c>
      <c r="J735" s="285"/>
      <c r="K735" s="286">
        <f>SUM(K732:K734)</f>
        <v>-0.7943859999999999</v>
      </c>
      <c r="O735" s="260">
        <v>4</v>
      </c>
      <c r="BA735" s="287">
        <f>SUM(BA732:BA734)</f>
        <v>0</v>
      </c>
      <c r="BB735" s="287">
        <f>SUM(BB732:BB734)</f>
        <v>0</v>
      </c>
      <c r="BC735" s="287">
        <f>SUM(BC732:BC734)</f>
        <v>0</v>
      </c>
      <c r="BD735" s="287">
        <f>SUM(BD732:BD734)</f>
        <v>0</v>
      </c>
      <c r="BE735" s="287">
        <f>SUM(BE732:BE734)</f>
        <v>0</v>
      </c>
    </row>
    <row r="736" spans="1:15" ht="12.75">
      <c r="A736" s="250" t="s">
        <v>90</v>
      </c>
      <c r="B736" s="251" t="s">
        <v>1012</v>
      </c>
      <c r="C736" s="252" t="s">
        <v>1013</v>
      </c>
      <c r="D736" s="253"/>
      <c r="E736" s="254"/>
      <c r="F736" s="254"/>
      <c r="G736" s="255"/>
      <c r="H736" s="256"/>
      <c r="I736" s="257"/>
      <c r="J736" s="258"/>
      <c r="K736" s="259"/>
      <c r="O736" s="260">
        <v>1</v>
      </c>
    </row>
    <row r="737" spans="1:80" ht="12.75">
      <c r="A737" s="261">
        <v>189</v>
      </c>
      <c r="B737" s="262" t="s">
        <v>1015</v>
      </c>
      <c r="C737" s="263" t="s">
        <v>1016</v>
      </c>
      <c r="D737" s="264" t="s">
        <v>212</v>
      </c>
      <c r="E737" s="265">
        <v>12</v>
      </c>
      <c r="F737" s="265">
        <v>0</v>
      </c>
      <c r="G737" s="266">
        <f>E737*F737</f>
        <v>0</v>
      </c>
      <c r="H737" s="267">
        <v>0</v>
      </c>
      <c r="I737" s="268">
        <f>E737*H737</f>
        <v>0</v>
      </c>
      <c r="J737" s="267">
        <v>0</v>
      </c>
      <c r="K737" s="268">
        <f>E737*J737</f>
        <v>0</v>
      </c>
      <c r="O737" s="260">
        <v>2</v>
      </c>
      <c r="AA737" s="233">
        <v>1</v>
      </c>
      <c r="AB737" s="233">
        <v>7</v>
      </c>
      <c r="AC737" s="233">
        <v>7</v>
      </c>
      <c r="AZ737" s="233">
        <v>2</v>
      </c>
      <c r="BA737" s="233">
        <f>IF(AZ737=1,G737,0)</f>
        <v>0</v>
      </c>
      <c r="BB737" s="233">
        <f>IF(AZ737=2,G737,0)</f>
        <v>0</v>
      </c>
      <c r="BC737" s="233">
        <f>IF(AZ737=3,G737,0)</f>
        <v>0</v>
      </c>
      <c r="BD737" s="233">
        <f>IF(AZ737=4,G737,0)</f>
        <v>0</v>
      </c>
      <c r="BE737" s="233">
        <f>IF(AZ737=5,G737,0)</f>
        <v>0</v>
      </c>
      <c r="CA737" s="260">
        <v>1</v>
      </c>
      <c r="CB737" s="260">
        <v>7</v>
      </c>
    </row>
    <row r="738" spans="1:15" ht="12.75">
      <c r="A738" s="269"/>
      <c r="B738" s="272"/>
      <c r="C738" s="327" t="s">
        <v>1017</v>
      </c>
      <c r="D738" s="328"/>
      <c r="E738" s="273">
        <v>12</v>
      </c>
      <c r="F738" s="274"/>
      <c r="G738" s="275"/>
      <c r="H738" s="276"/>
      <c r="I738" s="270"/>
      <c r="J738" s="277"/>
      <c r="K738" s="270"/>
      <c r="M738" s="271" t="s">
        <v>1017</v>
      </c>
      <c r="O738" s="260"/>
    </row>
    <row r="739" spans="1:80" ht="22.5">
      <c r="A739" s="261">
        <v>190</v>
      </c>
      <c r="B739" s="262" t="s">
        <v>1018</v>
      </c>
      <c r="C739" s="263" t="s">
        <v>1019</v>
      </c>
      <c r="D739" s="264" t="s">
        <v>182</v>
      </c>
      <c r="E739" s="265">
        <v>109.2</v>
      </c>
      <c r="F739" s="265">
        <v>0</v>
      </c>
      <c r="G739" s="266">
        <f>E739*F739</f>
        <v>0</v>
      </c>
      <c r="H739" s="267">
        <v>0.00704</v>
      </c>
      <c r="I739" s="268">
        <f>E739*H739</f>
        <v>0.768768</v>
      </c>
      <c r="J739" s="267">
        <v>0</v>
      </c>
      <c r="K739" s="268">
        <f>E739*J739</f>
        <v>0</v>
      </c>
      <c r="O739" s="260">
        <v>2</v>
      </c>
      <c r="AA739" s="233">
        <v>1</v>
      </c>
      <c r="AB739" s="233">
        <v>7</v>
      </c>
      <c r="AC739" s="233">
        <v>7</v>
      </c>
      <c r="AZ739" s="233">
        <v>2</v>
      </c>
      <c r="BA739" s="233">
        <f>IF(AZ739=1,G739,0)</f>
        <v>0</v>
      </c>
      <c r="BB739" s="233">
        <f>IF(AZ739=2,G739,0)</f>
        <v>0</v>
      </c>
      <c r="BC739" s="233">
        <f>IF(AZ739=3,G739,0)</f>
        <v>0</v>
      </c>
      <c r="BD739" s="233">
        <f>IF(AZ739=4,G739,0)</f>
        <v>0</v>
      </c>
      <c r="BE739" s="233">
        <f>IF(AZ739=5,G739,0)</f>
        <v>0</v>
      </c>
      <c r="CA739" s="260">
        <v>1</v>
      </c>
      <c r="CB739" s="260">
        <v>7</v>
      </c>
    </row>
    <row r="740" spans="1:15" ht="12.75">
      <c r="A740" s="269"/>
      <c r="B740" s="272"/>
      <c r="C740" s="327" t="s">
        <v>1020</v>
      </c>
      <c r="D740" s="328"/>
      <c r="E740" s="273">
        <v>109.2</v>
      </c>
      <c r="F740" s="274"/>
      <c r="G740" s="275"/>
      <c r="H740" s="276"/>
      <c r="I740" s="270"/>
      <c r="J740" s="277"/>
      <c r="K740" s="270"/>
      <c r="M740" s="271" t="s">
        <v>1020</v>
      </c>
      <c r="O740" s="260"/>
    </row>
    <row r="741" spans="1:80" ht="12.75">
      <c r="A741" s="261">
        <v>191</v>
      </c>
      <c r="B741" s="262" t="s">
        <v>1021</v>
      </c>
      <c r="C741" s="263" t="s">
        <v>1022</v>
      </c>
      <c r="D741" s="264" t="s">
        <v>182</v>
      </c>
      <c r="E741" s="265">
        <v>7.4</v>
      </c>
      <c r="F741" s="265">
        <v>0</v>
      </c>
      <c r="G741" s="266">
        <f>E741*F741</f>
        <v>0</v>
      </c>
      <c r="H741" s="267">
        <v>0.00099</v>
      </c>
      <c r="I741" s="268">
        <f>E741*H741</f>
        <v>0.007326</v>
      </c>
      <c r="J741" s="267">
        <v>0</v>
      </c>
      <c r="K741" s="268">
        <f>E741*J741</f>
        <v>0</v>
      </c>
      <c r="O741" s="260">
        <v>2</v>
      </c>
      <c r="AA741" s="233">
        <v>1</v>
      </c>
      <c r="AB741" s="233">
        <v>0</v>
      </c>
      <c r="AC741" s="233">
        <v>0</v>
      </c>
      <c r="AZ741" s="233">
        <v>2</v>
      </c>
      <c r="BA741" s="233">
        <f>IF(AZ741=1,G741,0)</f>
        <v>0</v>
      </c>
      <c r="BB741" s="233">
        <f>IF(AZ741=2,G741,0)</f>
        <v>0</v>
      </c>
      <c r="BC741" s="233">
        <f>IF(AZ741=3,G741,0)</f>
        <v>0</v>
      </c>
      <c r="BD741" s="233">
        <f>IF(AZ741=4,G741,0)</f>
        <v>0</v>
      </c>
      <c r="BE741" s="233">
        <f>IF(AZ741=5,G741,0)</f>
        <v>0</v>
      </c>
      <c r="CA741" s="260">
        <v>1</v>
      </c>
      <c r="CB741" s="260">
        <v>0</v>
      </c>
    </row>
    <row r="742" spans="1:15" ht="12.75">
      <c r="A742" s="269"/>
      <c r="B742" s="272"/>
      <c r="C742" s="327" t="s">
        <v>1023</v>
      </c>
      <c r="D742" s="328"/>
      <c r="E742" s="273">
        <v>7.4</v>
      </c>
      <c r="F742" s="274"/>
      <c r="G742" s="275"/>
      <c r="H742" s="276"/>
      <c r="I742" s="270"/>
      <c r="J742" s="277"/>
      <c r="K742" s="270"/>
      <c r="M742" s="271" t="s">
        <v>1023</v>
      </c>
      <c r="O742" s="260"/>
    </row>
    <row r="743" spans="1:80" ht="22.5">
      <c r="A743" s="261">
        <v>192</v>
      </c>
      <c r="B743" s="262" t="s">
        <v>1024</v>
      </c>
      <c r="C743" s="263" t="s">
        <v>1025</v>
      </c>
      <c r="D743" s="264" t="s">
        <v>182</v>
      </c>
      <c r="E743" s="265">
        <v>8.96</v>
      </c>
      <c r="F743" s="265">
        <v>0</v>
      </c>
      <c r="G743" s="266">
        <f>E743*F743</f>
        <v>0</v>
      </c>
      <c r="H743" s="267">
        <v>0.01115</v>
      </c>
      <c r="I743" s="268">
        <f>E743*H743</f>
        <v>0.099904</v>
      </c>
      <c r="J743" s="267">
        <v>0</v>
      </c>
      <c r="K743" s="268">
        <f>E743*J743</f>
        <v>0</v>
      </c>
      <c r="O743" s="260">
        <v>2</v>
      </c>
      <c r="AA743" s="233">
        <v>1</v>
      </c>
      <c r="AB743" s="233">
        <v>0</v>
      </c>
      <c r="AC743" s="233">
        <v>0</v>
      </c>
      <c r="AZ743" s="233">
        <v>2</v>
      </c>
      <c r="BA743" s="233">
        <f>IF(AZ743=1,G743,0)</f>
        <v>0</v>
      </c>
      <c r="BB743" s="233">
        <f>IF(AZ743=2,G743,0)</f>
        <v>0</v>
      </c>
      <c r="BC743" s="233">
        <f>IF(AZ743=3,G743,0)</f>
        <v>0</v>
      </c>
      <c r="BD743" s="233">
        <f>IF(AZ743=4,G743,0)</f>
        <v>0</v>
      </c>
      <c r="BE743" s="233">
        <f>IF(AZ743=5,G743,0)</f>
        <v>0</v>
      </c>
      <c r="CA743" s="260">
        <v>1</v>
      </c>
      <c r="CB743" s="260">
        <v>0</v>
      </c>
    </row>
    <row r="744" spans="1:15" ht="12.75">
      <c r="A744" s="269"/>
      <c r="B744" s="272"/>
      <c r="C744" s="327" t="s">
        <v>1026</v>
      </c>
      <c r="D744" s="328"/>
      <c r="E744" s="273">
        <v>8.96</v>
      </c>
      <c r="F744" s="274"/>
      <c r="G744" s="275"/>
      <c r="H744" s="276"/>
      <c r="I744" s="270"/>
      <c r="J744" s="277"/>
      <c r="K744" s="270"/>
      <c r="M744" s="271" t="s">
        <v>1026</v>
      </c>
      <c r="O744" s="260"/>
    </row>
    <row r="745" spans="1:80" ht="12.75">
      <c r="A745" s="261">
        <v>193</v>
      </c>
      <c r="B745" s="262" t="s">
        <v>1027</v>
      </c>
      <c r="C745" s="263" t="s">
        <v>1028</v>
      </c>
      <c r="D745" s="264" t="s">
        <v>106</v>
      </c>
      <c r="E745" s="265">
        <v>75.255</v>
      </c>
      <c r="F745" s="265">
        <v>0</v>
      </c>
      <c r="G745" s="266">
        <f>E745*F745</f>
        <v>0</v>
      </c>
      <c r="H745" s="267">
        <v>0</v>
      </c>
      <c r="I745" s="268">
        <f>E745*H745</f>
        <v>0</v>
      </c>
      <c r="J745" s="267">
        <v>-0.015</v>
      </c>
      <c r="K745" s="268">
        <f>E745*J745</f>
        <v>-1.128825</v>
      </c>
      <c r="O745" s="260">
        <v>2</v>
      </c>
      <c r="AA745" s="233">
        <v>1</v>
      </c>
      <c r="AB745" s="233">
        <v>7</v>
      </c>
      <c r="AC745" s="233">
        <v>7</v>
      </c>
      <c r="AZ745" s="233">
        <v>2</v>
      </c>
      <c r="BA745" s="233">
        <f>IF(AZ745=1,G745,0)</f>
        <v>0</v>
      </c>
      <c r="BB745" s="233">
        <f>IF(AZ745=2,G745,0)</f>
        <v>0</v>
      </c>
      <c r="BC745" s="233">
        <f>IF(AZ745=3,G745,0)</f>
        <v>0</v>
      </c>
      <c r="BD745" s="233">
        <f>IF(AZ745=4,G745,0)</f>
        <v>0</v>
      </c>
      <c r="BE745" s="233">
        <f>IF(AZ745=5,G745,0)</f>
        <v>0</v>
      </c>
      <c r="CA745" s="260">
        <v>1</v>
      </c>
      <c r="CB745" s="260">
        <v>7</v>
      </c>
    </row>
    <row r="746" spans="1:15" ht="12.75">
      <c r="A746" s="269"/>
      <c r="B746" s="272"/>
      <c r="C746" s="327" t="s">
        <v>1029</v>
      </c>
      <c r="D746" s="328"/>
      <c r="E746" s="273">
        <v>75.255</v>
      </c>
      <c r="F746" s="274"/>
      <c r="G746" s="275"/>
      <c r="H746" s="276"/>
      <c r="I746" s="270"/>
      <c r="J746" s="277"/>
      <c r="K746" s="270"/>
      <c r="M746" s="271" t="s">
        <v>1029</v>
      </c>
      <c r="O746" s="260"/>
    </row>
    <row r="747" spans="1:80" ht="12.75">
      <c r="A747" s="261">
        <v>194</v>
      </c>
      <c r="B747" s="262" t="s">
        <v>1030</v>
      </c>
      <c r="C747" s="263" t="s">
        <v>1031</v>
      </c>
      <c r="D747" s="264" t="s">
        <v>106</v>
      </c>
      <c r="E747" s="265">
        <v>12.9375</v>
      </c>
      <c r="F747" s="265">
        <v>0</v>
      </c>
      <c r="G747" s="266">
        <f>E747*F747</f>
        <v>0</v>
      </c>
      <c r="H747" s="267">
        <v>0.00016</v>
      </c>
      <c r="I747" s="268">
        <f>E747*H747</f>
        <v>0.0020700000000000002</v>
      </c>
      <c r="J747" s="267">
        <v>-0.00228</v>
      </c>
      <c r="K747" s="268">
        <f>E747*J747</f>
        <v>-0.0294975</v>
      </c>
      <c r="O747" s="260">
        <v>2</v>
      </c>
      <c r="AA747" s="233">
        <v>1</v>
      </c>
      <c r="AB747" s="233">
        <v>7</v>
      </c>
      <c r="AC747" s="233">
        <v>7</v>
      </c>
      <c r="AZ747" s="233">
        <v>2</v>
      </c>
      <c r="BA747" s="233">
        <f>IF(AZ747=1,G747,0)</f>
        <v>0</v>
      </c>
      <c r="BB747" s="233">
        <f>IF(AZ747=2,G747,0)</f>
        <v>0</v>
      </c>
      <c r="BC747" s="233">
        <f>IF(AZ747=3,G747,0)</f>
        <v>0</v>
      </c>
      <c r="BD747" s="233">
        <f>IF(AZ747=4,G747,0)</f>
        <v>0</v>
      </c>
      <c r="BE747" s="233">
        <f>IF(AZ747=5,G747,0)</f>
        <v>0</v>
      </c>
      <c r="CA747" s="260">
        <v>1</v>
      </c>
      <c r="CB747" s="260">
        <v>7</v>
      </c>
    </row>
    <row r="748" spans="1:15" ht="12.75">
      <c r="A748" s="269"/>
      <c r="B748" s="272"/>
      <c r="C748" s="327" t="s">
        <v>1032</v>
      </c>
      <c r="D748" s="328"/>
      <c r="E748" s="273">
        <v>5</v>
      </c>
      <c r="F748" s="274"/>
      <c r="G748" s="275"/>
      <c r="H748" s="276"/>
      <c r="I748" s="270"/>
      <c r="J748" s="277"/>
      <c r="K748" s="270"/>
      <c r="M748" s="271" t="s">
        <v>1032</v>
      </c>
      <c r="O748" s="260"/>
    </row>
    <row r="749" spans="1:15" ht="12.75">
      <c r="A749" s="269"/>
      <c r="B749" s="272"/>
      <c r="C749" s="327" t="s">
        <v>1033</v>
      </c>
      <c r="D749" s="328"/>
      <c r="E749" s="273">
        <v>7.9375</v>
      </c>
      <c r="F749" s="274"/>
      <c r="G749" s="275"/>
      <c r="H749" s="276"/>
      <c r="I749" s="270"/>
      <c r="J749" s="277"/>
      <c r="K749" s="270"/>
      <c r="M749" s="271" t="s">
        <v>1033</v>
      </c>
      <c r="O749" s="260"/>
    </row>
    <row r="750" spans="1:80" ht="12.75">
      <c r="A750" s="261">
        <v>195</v>
      </c>
      <c r="B750" s="262" t="s">
        <v>1034</v>
      </c>
      <c r="C750" s="263" t="s">
        <v>1035</v>
      </c>
      <c r="D750" s="264" t="s">
        <v>106</v>
      </c>
      <c r="E750" s="265">
        <v>6.8</v>
      </c>
      <c r="F750" s="265">
        <v>0</v>
      </c>
      <c r="G750" s="266">
        <f>E750*F750</f>
        <v>0</v>
      </c>
      <c r="H750" s="267">
        <v>0.0066</v>
      </c>
      <c r="I750" s="268">
        <f>E750*H750</f>
        <v>0.044879999999999996</v>
      </c>
      <c r="J750" s="267">
        <v>0</v>
      </c>
      <c r="K750" s="268">
        <f>E750*J750</f>
        <v>0</v>
      </c>
      <c r="O750" s="260">
        <v>2</v>
      </c>
      <c r="AA750" s="233">
        <v>1</v>
      </c>
      <c r="AB750" s="233">
        <v>7</v>
      </c>
      <c r="AC750" s="233">
        <v>7</v>
      </c>
      <c r="AZ750" s="233">
        <v>2</v>
      </c>
      <c r="BA750" s="233">
        <f>IF(AZ750=1,G750,0)</f>
        <v>0</v>
      </c>
      <c r="BB750" s="233">
        <f>IF(AZ750=2,G750,0)</f>
        <v>0</v>
      </c>
      <c r="BC750" s="233">
        <f>IF(AZ750=3,G750,0)</f>
        <v>0</v>
      </c>
      <c r="BD750" s="233">
        <f>IF(AZ750=4,G750,0)</f>
        <v>0</v>
      </c>
      <c r="BE750" s="233">
        <f>IF(AZ750=5,G750,0)</f>
        <v>0</v>
      </c>
      <c r="CA750" s="260">
        <v>1</v>
      </c>
      <c r="CB750" s="260">
        <v>7</v>
      </c>
    </row>
    <row r="751" spans="1:15" ht="12.75">
      <c r="A751" s="269"/>
      <c r="B751" s="272"/>
      <c r="C751" s="327" t="s">
        <v>377</v>
      </c>
      <c r="D751" s="328"/>
      <c r="E751" s="273">
        <v>6.8</v>
      </c>
      <c r="F751" s="274"/>
      <c r="G751" s="275"/>
      <c r="H751" s="276"/>
      <c r="I751" s="270"/>
      <c r="J751" s="277"/>
      <c r="K751" s="270"/>
      <c r="M751" s="271" t="s">
        <v>377</v>
      </c>
      <c r="O751" s="260"/>
    </row>
    <row r="752" spans="1:80" ht="22.5">
      <c r="A752" s="261">
        <v>196</v>
      </c>
      <c r="B752" s="262" t="s">
        <v>1036</v>
      </c>
      <c r="C752" s="263" t="s">
        <v>1037</v>
      </c>
      <c r="D752" s="264" t="s">
        <v>106</v>
      </c>
      <c r="E752" s="265">
        <v>297.885</v>
      </c>
      <c r="F752" s="265">
        <v>0</v>
      </c>
      <c r="G752" s="266">
        <f>E752*F752</f>
        <v>0</v>
      </c>
      <c r="H752" s="267">
        <v>0.00145</v>
      </c>
      <c r="I752" s="268">
        <f>E752*H752</f>
        <v>0.43193324999999994</v>
      </c>
      <c r="J752" s="267">
        <v>0</v>
      </c>
      <c r="K752" s="268">
        <f>E752*J752</f>
        <v>0</v>
      </c>
      <c r="O752" s="260">
        <v>2</v>
      </c>
      <c r="AA752" s="233">
        <v>1</v>
      </c>
      <c r="AB752" s="233">
        <v>0</v>
      </c>
      <c r="AC752" s="233">
        <v>0</v>
      </c>
      <c r="AZ752" s="233">
        <v>2</v>
      </c>
      <c r="BA752" s="233">
        <f>IF(AZ752=1,G752,0)</f>
        <v>0</v>
      </c>
      <c r="BB752" s="233">
        <f>IF(AZ752=2,G752,0)</f>
        <v>0</v>
      </c>
      <c r="BC752" s="233">
        <f>IF(AZ752=3,G752,0)</f>
        <v>0</v>
      </c>
      <c r="BD752" s="233">
        <f>IF(AZ752=4,G752,0)</f>
        <v>0</v>
      </c>
      <c r="BE752" s="233">
        <f>IF(AZ752=5,G752,0)</f>
        <v>0</v>
      </c>
      <c r="CA752" s="260">
        <v>1</v>
      </c>
      <c r="CB752" s="260">
        <v>0</v>
      </c>
    </row>
    <row r="753" spans="1:15" ht="12.75">
      <c r="A753" s="269"/>
      <c r="B753" s="272"/>
      <c r="C753" s="327" t="s">
        <v>1038</v>
      </c>
      <c r="D753" s="328"/>
      <c r="E753" s="273">
        <v>293.76</v>
      </c>
      <c r="F753" s="274"/>
      <c r="G753" s="275"/>
      <c r="H753" s="276"/>
      <c r="I753" s="270"/>
      <c r="J753" s="277"/>
      <c r="K753" s="270"/>
      <c r="M753" s="271" t="s">
        <v>1038</v>
      </c>
      <c r="O753" s="260"/>
    </row>
    <row r="754" spans="1:15" ht="12.75">
      <c r="A754" s="269"/>
      <c r="B754" s="272"/>
      <c r="C754" s="327" t="s">
        <v>394</v>
      </c>
      <c r="D754" s="328"/>
      <c r="E754" s="273">
        <v>4.125</v>
      </c>
      <c r="F754" s="274"/>
      <c r="G754" s="275"/>
      <c r="H754" s="276"/>
      <c r="I754" s="270"/>
      <c r="J754" s="277"/>
      <c r="K754" s="270"/>
      <c r="M754" s="271" t="s">
        <v>394</v>
      </c>
      <c r="O754" s="260"/>
    </row>
    <row r="755" spans="1:80" ht="22.5">
      <c r="A755" s="261">
        <v>197</v>
      </c>
      <c r="B755" s="262" t="s">
        <v>1039</v>
      </c>
      <c r="C755" s="263" t="s">
        <v>1040</v>
      </c>
      <c r="D755" s="264" t="s">
        <v>106</v>
      </c>
      <c r="E755" s="265">
        <v>10.925</v>
      </c>
      <c r="F755" s="265">
        <v>0</v>
      </c>
      <c r="G755" s="266">
        <f>E755*F755</f>
        <v>0</v>
      </c>
      <c r="H755" s="267">
        <v>0.00147</v>
      </c>
      <c r="I755" s="268">
        <f>E755*H755</f>
        <v>0.01605975</v>
      </c>
      <c r="J755" s="267">
        <v>0</v>
      </c>
      <c r="K755" s="268">
        <f>E755*J755</f>
        <v>0</v>
      </c>
      <c r="O755" s="260">
        <v>2</v>
      </c>
      <c r="AA755" s="233">
        <v>1</v>
      </c>
      <c r="AB755" s="233">
        <v>7</v>
      </c>
      <c r="AC755" s="233">
        <v>7</v>
      </c>
      <c r="AZ755" s="233">
        <v>2</v>
      </c>
      <c r="BA755" s="233">
        <f>IF(AZ755=1,G755,0)</f>
        <v>0</v>
      </c>
      <c r="BB755" s="233">
        <f>IF(AZ755=2,G755,0)</f>
        <v>0</v>
      </c>
      <c r="BC755" s="233">
        <f>IF(AZ755=3,G755,0)</f>
        <v>0</v>
      </c>
      <c r="BD755" s="233">
        <f>IF(AZ755=4,G755,0)</f>
        <v>0</v>
      </c>
      <c r="BE755" s="233">
        <f>IF(AZ755=5,G755,0)</f>
        <v>0</v>
      </c>
      <c r="CA755" s="260">
        <v>1</v>
      </c>
      <c r="CB755" s="260">
        <v>7</v>
      </c>
    </row>
    <row r="756" spans="1:15" ht="12.75">
      <c r="A756" s="269"/>
      <c r="B756" s="272"/>
      <c r="C756" s="327" t="s">
        <v>377</v>
      </c>
      <c r="D756" s="328"/>
      <c r="E756" s="273">
        <v>6.8</v>
      </c>
      <c r="F756" s="274"/>
      <c r="G756" s="275"/>
      <c r="H756" s="276"/>
      <c r="I756" s="270"/>
      <c r="J756" s="277"/>
      <c r="K756" s="270"/>
      <c r="M756" s="271" t="s">
        <v>377</v>
      </c>
      <c r="O756" s="260"/>
    </row>
    <row r="757" spans="1:15" ht="12.75">
      <c r="A757" s="269"/>
      <c r="B757" s="272"/>
      <c r="C757" s="327" t="s">
        <v>394</v>
      </c>
      <c r="D757" s="328"/>
      <c r="E757" s="273">
        <v>4.125</v>
      </c>
      <c r="F757" s="274"/>
      <c r="G757" s="275"/>
      <c r="H757" s="276"/>
      <c r="I757" s="270"/>
      <c r="J757" s="277"/>
      <c r="K757" s="270"/>
      <c r="M757" s="271" t="s">
        <v>394</v>
      </c>
      <c r="O757" s="260"/>
    </row>
    <row r="758" spans="1:80" ht="12.75">
      <c r="A758" s="261">
        <v>198</v>
      </c>
      <c r="B758" s="262" t="s">
        <v>1041</v>
      </c>
      <c r="C758" s="263" t="s">
        <v>1042</v>
      </c>
      <c r="D758" s="264" t="s">
        <v>106</v>
      </c>
      <c r="E758" s="265">
        <v>33.9</v>
      </c>
      <c r="F758" s="265">
        <v>0</v>
      </c>
      <c r="G758" s="266">
        <f>E758*F758</f>
        <v>0</v>
      </c>
      <c r="H758" s="267">
        <v>0</v>
      </c>
      <c r="I758" s="268">
        <f>E758*H758</f>
        <v>0</v>
      </c>
      <c r="J758" s="267">
        <v>0</v>
      </c>
      <c r="K758" s="268">
        <f>E758*J758</f>
        <v>0</v>
      </c>
      <c r="O758" s="260">
        <v>2</v>
      </c>
      <c r="AA758" s="233">
        <v>1</v>
      </c>
      <c r="AB758" s="233">
        <v>7</v>
      </c>
      <c r="AC758" s="233">
        <v>7</v>
      </c>
      <c r="AZ758" s="233">
        <v>2</v>
      </c>
      <c r="BA758" s="233">
        <f>IF(AZ758=1,G758,0)</f>
        <v>0</v>
      </c>
      <c r="BB758" s="233">
        <f>IF(AZ758=2,G758,0)</f>
        <v>0</v>
      </c>
      <c r="BC758" s="233">
        <f>IF(AZ758=3,G758,0)</f>
        <v>0</v>
      </c>
      <c r="BD758" s="233">
        <f>IF(AZ758=4,G758,0)</f>
        <v>0</v>
      </c>
      <c r="BE758" s="233">
        <f>IF(AZ758=5,G758,0)</f>
        <v>0</v>
      </c>
      <c r="CA758" s="260">
        <v>1</v>
      </c>
      <c r="CB758" s="260">
        <v>7</v>
      </c>
    </row>
    <row r="759" spans="1:15" ht="12.75">
      <c r="A759" s="269"/>
      <c r="B759" s="272"/>
      <c r="C759" s="327" t="s">
        <v>980</v>
      </c>
      <c r="D759" s="328"/>
      <c r="E759" s="273">
        <v>33.9</v>
      </c>
      <c r="F759" s="274"/>
      <c r="G759" s="275"/>
      <c r="H759" s="276"/>
      <c r="I759" s="270"/>
      <c r="J759" s="277"/>
      <c r="K759" s="270"/>
      <c r="M759" s="271" t="s">
        <v>980</v>
      </c>
      <c r="O759" s="260"/>
    </row>
    <row r="760" spans="1:80" ht="12.75">
      <c r="A760" s="261">
        <v>199</v>
      </c>
      <c r="B760" s="262" t="s">
        <v>1043</v>
      </c>
      <c r="C760" s="263" t="s">
        <v>1044</v>
      </c>
      <c r="D760" s="264" t="s">
        <v>110</v>
      </c>
      <c r="E760" s="265">
        <v>0.7375</v>
      </c>
      <c r="F760" s="265">
        <v>0</v>
      </c>
      <c r="G760" s="266">
        <f>E760*F760</f>
        <v>0</v>
      </c>
      <c r="H760" s="267">
        <v>0.02357</v>
      </c>
      <c r="I760" s="268">
        <f>E760*H760</f>
        <v>0.017382875000000002</v>
      </c>
      <c r="J760" s="267">
        <v>0</v>
      </c>
      <c r="K760" s="268">
        <f>E760*J760</f>
        <v>0</v>
      </c>
      <c r="O760" s="260">
        <v>2</v>
      </c>
      <c r="AA760" s="233">
        <v>1</v>
      </c>
      <c r="AB760" s="233">
        <v>7</v>
      </c>
      <c r="AC760" s="233">
        <v>7</v>
      </c>
      <c r="AZ760" s="233">
        <v>2</v>
      </c>
      <c r="BA760" s="233">
        <f>IF(AZ760=1,G760,0)</f>
        <v>0</v>
      </c>
      <c r="BB760" s="233">
        <f>IF(AZ760=2,G760,0)</f>
        <v>0</v>
      </c>
      <c r="BC760" s="233">
        <f>IF(AZ760=3,G760,0)</f>
        <v>0</v>
      </c>
      <c r="BD760" s="233">
        <f>IF(AZ760=4,G760,0)</f>
        <v>0</v>
      </c>
      <c r="BE760" s="233">
        <f>IF(AZ760=5,G760,0)</f>
        <v>0</v>
      </c>
      <c r="CA760" s="260">
        <v>1</v>
      </c>
      <c r="CB760" s="260">
        <v>7</v>
      </c>
    </row>
    <row r="761" spans="1:15" ht="12.75">
      <c r="A761" s="269"/>
      <c r="B761" s="272"/>
      <c r="C761" s="327" t="s">
        <v>1045</v>
      </c>
      <c r="D761" s="328"/>
      <c r="E761" s="273">
        <v>0.7375</v>
      </c>
      <c r="F761" s="274"/>
      <c r="G761" s="275"/>
      <c r="H761" s="276"/>
      <c r="I761" s="270"/>
      <c r="J761" s="277"/>
      <c r="K761" s="270"/>
      <c r="M761" s="271" t="s">
        <v>1045</v>
      </c>
      <c r="O761" s="260"/>
    </row>
    <row r="762" spans="1:80" ht="12.75">
      <c r="A762" s="261">
        <v>200</v>
      </c>
      <c r="B762" s="262" t="s">
        <v>1046</v>
      </c>
      <c r="C762" s="263" t="s">
        <v>1047</v>
      </c>
      <c r="D762" s="264" t="s">
        <v>106</v>
      </c>
      <c r="E762" s="265">
        <v>265.6</v>
      </c>
      <c r="F762" s="265">
        <v>0</v>
      </c>
      <c r="G762" s="266">
        <f>E762*F762</f>
        <v>0</v>
      </c>
      <c r="H762" s="267">
        <v>0</v>
      </c>
      <c r="I762" s="268">
        <f>E762*H762</f>
        <v>0</v>
      </c>
      <c r="J762" s="267">
        <v>-0.018</v>
      </c>
      <c r="K762" s="268">
        <f>E762*J762</f>
        <v>-4.7808</v>
      </c>
      <c r="O762" s="260">
        <v>2</v>
      </c>
      <c r="AA762" s="233">
        <v>1</v>
      </c>
      <c r="AB762" s="233">
        <v>7</v>
      </c>
      <c r="AC762" s="233">
        <v>7</v>
      </c>
      <c r="AZ762" s="233">
        <v>2</v>
      </c>
      <c r="BA762" s="233">
        <f>IF(AZ762=1,G762,0)</f>
        <v>0</v>
      </c>
      <c r="BB762" s="233">
        <f>IF(AZ762=2,G762,0)</f>
        <v>0</v>
      </c>
      <c r="BC762" s="233">
        <f>IF(AZ762=3,G762,0)</f>
        <v>0</v>
      </c>
      <c r="BD762" s="233">
        <f>IF(AZ762=4,G762,0)</f>
        <v>0</v>
      </c>
      <c r="BE762" s="233">
        <f>IF(AZ762=5,G762,0)</f>
        <v>0</v>
      </c>
      <c r="CA762" s="260">
        <v>1</v>
      </c>
      <c r="CB762" s="260">
        <v>7</v>
      </c>
    </row>
    <row r="763" spans="1:15" ht="12.75">
      <c r="A763" s="269"/>
      <c r="B763" s="272"/>
      <c r="C763" s="327" t="s">
        <v>879</v>
      </c>
      <c r="D763" s="328"/>
      <c r="E763" s="273">
        <v>91.6</v>
      </c>
      <c r="F763" s="274"/>
      <c r="G763" s="275"/>
      <c r="H763" s="276"/>
      <c r="I763" s="270"/>
      <c r="J763" s="277"/>
      <c r="K763" s="270"/>
      <c r="M763" s="271" t="s">
        <v>879</v>
      </c>
      <c r="O763" s="260"/>
    </row>
    <row r="764" spans="1:15" ht="12.75">
      <c r="A764" s="269"/>
      <c r="B764" s="272"/>
      <c r="C764" s="327" t="s">
        <v>880</v>
      </c>
      <c r="D764" s="328"/>
      <c r="E764" s="273">
        <v>88.2</v>
      </c>
      <c r="F764" s="274"/>
      <c r="G764" s="275"/>
      <c r="H764" s="276"/>
      <c r="I764" s="270"/>
      <c r="J764" s="277"/>
      <c r="K764" s="270"/>
      <c r="M764" s="271" t="s">
        <v>880</v>
      </c>
      <c r="O764" s="260"/>
    </row>
    <row r="765" spans="1:15" ht="12.75">
      <c r="A765" s="269"/>
      <c r="B765" s="272"/>
      <c r="C765" s="327" t="s">
        <v>1048</v>
      </c>
      <c r="D765" s="328"/>
      <c r="E765" s="273">
        <v>85.8</v>
      </c>
      <c r="F765" s="274"/>
      <c r="G765" s="275"/>
      <c r="H765" s="276"/>
      <c r="I765" s="270"/>
      <c r="J765" s="277"/>
      <c r="K765" s="270"/>
      <c r="M765" s="271" t="s">
        <v>1048</v>
      </c>
      <c r="O765" s="260"/>
    </row>
    <row r="766" spans="1:80" ht="12.75">
      <c r="A766" s="261">
        <v>201</v>
      </c>
      <c r="B766" s="262" t="s">
        <v>1049</v>
      </c>
      <c r="C766" s="263" t="s">
        <v>1050</v>
      </c>
      <c r="D766" s="264" t="s">
        <v>182</v>
      </c>
      <c r="E766" s="265">
        <v>78.1</v>
      </c>
      <c r="F766" s="265">
        <v>0</v>
      </c>
      <c r="G766" s="266">
        <f>E766*F766</f>
        <v>0</v>
      </c>
      <c r="H766" s="267">
        <v>0.00016</v>
      </c>
      <c r="I766" s="268">
        <f>E766*H766</f>
        <v>0.012496</v>
      </c>
      <c r="J766" s="267">
        <v>-0.013</v>
      </c>
      <c r="K766" s="268">
        <f>E766*J766</f>
        <v>-1.0152999999999999</v>
      </c>
      <c r="O766" s="260">
        <v>2</v>
      </c>
      <c r="AA766" s="233">
        <v>1</v>
      </c>
      <c r="AB766" s="233">
        <v>0</v>
      </c>
      <c r="AC766" s="233">
        <v>0</v>
      </c>
      <c r="AZ766" s="233">
        <v>2</v>
      </c>
      <c r="BA766" s="233">
        <f>IF(AZ766=1,G766,0)</f>
        <v>0</v>
      </c>
      <c r="BB766" s="233">
        <f>IF(AZ766=2,G766,0)</f>
        <v>0</v>
      </c>
      <c r="BC766" s="233">
        <f>IF(AZ766=3,G766,0)</f>
        <v>0</v>
      </c>
      <c r="BD766" s="233">
        <f>IF(AZ766=4,G766,0)</f>
        <v>0</v>
      </c>
      <c r="BE766" s="233">
        <f>IF(AZ766=5,G766,0)</f>
        <v>0</v>
      </c>
      <c r="CA766" s="260">
        <v>1</v>
      </c>
      <c r="CB766" s="260">
        <v>0</v>
      </c>
    </row>
    <row r="767" spans="1:15" ht="12.75">
      <c r="A767" s="269"/>
      <c r="B767" s="272"/>
      <c r="C767" s="327" t="s">
        <v>1051</v>
      </c>
      <c r="D767" s="328"/>
      <c r="E767" s="273">
        <v>69.6</v>
      </c>
      <c r="F767" s="274"/>
      <c r="G767" s="275"/>
      <c r="H767" s="276"/>
      <c r="I767" s="270"/>
      <c r="J767" s="277"/>
      <c r="K767" s="270"/>
      <c r="M767" s="271" t="s">
        <v>1051</v>
      </c>
      <c r="O767" s="260"/>
    </row>
    <row r="768" spans="1:15" ht="12.75">
      <c r="A768" s="269"/>
      <c r="B768" s="272"/>
      <c r="C768" s="327" t="s">
        <v>1052</v>
      </c>
      <c r="D768" s="328"/>
      <c r="E768" s="273">
        <v>8.5</v>
      </c>
      <c r="F768" s="274"/>
      <c r="G768" s="275"/>
      <c r="H768" s="276"/>
      <c r="I768" s="270"/>
      <c r="J768" s="277"/>
      <c r="K768" s="270"/>
      <c r="M768" s="271" t="s">
        <v>1052</v>
      </c>
      <c r="O768" s="260"/>
    </row>
    <row r="769" spans="1:80" ht="12.75">
      <c r="A769" s="261">
        <v>202</v>
      </c>
      <c r="B769" s="262" t="s">
        <v>1053</v>
      </c>
      <c r="C769" s="263" t="s">
        <v>1054</v>
      </c>
      <c r="D769" s="264" t="s">
        <v>106</v>
      </c>
      <c r="E769" s="265">
        <v>75.6911</v>
      </c>
      <c r="F769" s="265">
        <v>0</v>
      </c>
      <c r="G769" s="266">
        <f>E769*F769</f>
        <v>0</v>
      </c>
      <c r="H769" s="267">
        <v>0</v>
      </c>
      <c r="I769" s="268">
        <f>E769*H769</f>
        <v>0</v>
      </c>
      <c r="J769" s="267">
        <v>-0.014</v>
      </c>
      <c r="K769" s="268">
        <f>E769*J769</f>
        <v>-1.0596754000000002</v>
      </c>
      <c r="O769" s="260">
        <v>2</v>
      </c>
      <c r="AA769" s="233">
        <v>1</v>
      </c>
      <c r="AB769" s="233">
        <v>7</v>
      </c>
      <c r="AC769" s="233">
        <v>7</v>
      </c>
      <c r="AZ769" s="233">
        <v>2</v>
      </c>
      <c r="BA769" s="233">
        <f>IF(AZ769=1,G769,0)</f>
        <v>0</v>
      </c>
      <c r="BB769" s="233">
        <f>IF(AZ769=2,G769,0)</f>
        <v>0</v>
      </c>
      <c r="BC769" s="233">
        <f>IF(AZ769=3,G769,0)</f>
        <v>0</v>
      </c>
      <c r="BD769" s="233">
        <f>IF(AZ769=4,G769,0)</f>
        <v>0</v>
      </c>
      <c r="BE769" s="233">
        <f>IF(AZ769=5,G769,0)</f>
        <v>0</v>
      </c>
      <c r="CA769" s="260">
        <v>1</v>
      </c>
      <c r="CB769" s="260">
        <v>7</v>
      </c>
    </row>
    <row r="770" spans="1:15" ht="12.75">
      <c r="A770" s="269"/>
      <c r="B770" s="272"/>
      <c r="C770" s="327" t="s">
        <v>1055</v>
      </c>
      <c r="D770" s="328"/>
      <c r="E770" s="273">
        <v>75.6911</v>
      </c>
      <c r="F770" s="274"/>
      <c r="G770" s="275"/>
      <c r="H770" s="276"/>
      <c r="I770" s="270"/>
      <c r="J770" s="277"/>
      <c r="K770" s="270"/>
      <c r="M770" s="271" t="s">
        <v>1055</v>
      </c>
      <c r="O770" s="260"/>
    </row>
    <row r="771" spans="1:80" ht="12.75">
      <c r="A771" s="261">
        <v>203</v>
      </c>
      <c r="B771" s="262" t="s">
        <v>1056</v>
      </c>
      <c r="C771" s="263" t="s">
        <v>1057</v>
      </c>
      <c r="D771" s="264" t="s">
        <v>182</v>
      </c>
      <c r="E771" s="265">
        <v>19.2</v>
      </c>
      <c r="F771" s="265">
        <v>0</v>
      </c>
      <c r="G771" s="266">
        <f>E771*F771</f>
        <v>0</v>
      </c>
      <c r="H771" s="267">
        <v>0.00016</v>
      </c>
      <c r="I771" s="268">
        <f>E771*H771</f>
        <v>0.003072</v>
      </c>
      <c r="J771" s="267">
        <v>0</v>
      </c>
      <c r="K771" s="268">
        <f>E771*J771</f>
        <v>0</v>
      </c>
      <c r="O771" s="260">
        <v>2</v>
      </c>
      <c r="AA771" s="233">
        <v>1</v>
      </c>
      <c r="AB771" s="233">
        <v>7</v>
      </c>
      <c r="AC771" s="233">
        <v>7</v>
      </c>
      <c r="AZ771" s="233">
        <v>2</v>
      </c>
      <c r="BA771" s="233">
        <f>IF(AZ771=1,G771,0)</f>
        <v>0</v>
      </c>
      <c r="BB771" s="233">
        <f>IF(AZ771=2,G771,0)</f>
        <v>0</v>
      </c>
      <c r="BC771" s="233">
        <f>IF(AZ771=3,G771,0)</f>
        <v>0</v>
      </c>
      <c r="BD771" s="233">
        <f>IF(AZ771=4,G771,0)</f>
        <v>0</v>
      </c>
      <c r="BE771" s="233">
        <f>IF(AZ771=5,G771,0)</f>
        <v>0</v>
      </c>
      <c r="CA771" s="260">
        <v>1</v>
      </c>
      <c r="CB771" s="260">
        <v>7</v>
      </c>
    </row>
    <row r="772" spans="1:15" ht="12.75">
      <c r="A772" s="269"/>
      <c r="B772" s="272"/>
      <c r="C772" s="327" t="s">
        <v>1058</v>
      </c>
      <c r="D772" s="328"/>
      <c r="E772" s="273">
        <v>19.2</v>
      </c>
      <c r="F772" s="274"/>
      <c r="G772" s="275"/>
      <c r="H772" s="276"/>
      <c r="I772" s="270"/>
      <c r="J772" s="277"/>
      <c r="K772" s="270"/>
      <c r="M772" s="271" t="s">
        <v>1058</v>
      </c>
      <c r="O772" s="260"/>
    </row>
    <row r="773" spans="1:80" ht="12.75">
      <c r="A773" s="261">
        <v>204</v>
      </c>
      <c r="B773" s="262" t="s">
        <v>1059</v>
      </c>
      <c r="C773" s="263" t="s">
        <v>1060</v>
      </c>
      <c r="D773" s="264" t="s">
        <v>106</v>
      </c>
      <c r="E773" s="265">
        <v>90.9664</v>
      </c>
      <c r="F773" s="265">
        <v>0</v>
      </c>
      <c r="G773" s="266">
        <f>E773*F773</f>
        <v>0</v>
      </c>
      <c r="H773" s="267">
        <v>6E-05</v>
      </c>
      <c r="I773" s="268">
        <f>E773*H773</f>
        <v>0.005457984</v>
      </c>
      <c r="J773" s="267">
        <v>0</v>
      </c>
      <c r="K773" s="268">
        <f>E773*J773</f>
        <v>0</v>
      </c>
      <c r="O773" s="260">
        <v>2</v>
      </c>
      <c r="AA773" s="233">
        <v>1</v>
      </c>
      <c r="AB773" s="233">
        <v>7</v>
      </c>
      <c r="AC773" s="233">
        <v>7</v>
      </c>
      <c r="AZ773" s="233">
        <v>2</v>
      </c>
      <c r="BA773" s="233">
        <f>IF(AZ773=1,G773,0)</f>
        <v>0</v>
      </c>
      <c r="BB773" s="233">
        <f>IF(AZ773=2,G773,0)</f>
        <v>0</v>
      </c>
      <c r="BC773" s="233">
        <f>IF(AZ773=3,G773,0)</f>
        <v>0</v>
      </c>
      <c r="BD773" s="233">
        <f>IF(AZ773=4,G773,0)</f>
        <v>0</v>
      </c>
      <c r="BE773" s="233">
        <f>IF(AZ773=5,G773,0)</f>
        <v>0</v>
      </c>
      <c r="CA773" s="260">
        <v>1</v>
      </c>
      <c r="CB773" s="260">
        <v>7</v>
      </c>
    </row>
    <row r="774" spans="1:15" ht="12.75">
      <c r="A774" s="269"/>
      <c r="B774" s="272"/>
      <c r="C774" s="327" t="s">
        <v>1061</v>
      </c>
      <c r="D774" s="328"/>
      <c r="E774" s="273">
        <v>90.9664</v>
      </c>
      <c r="F774" s="274"/>
      <c r="G774" s="275"/>
      <c r="H774" s="276"/>
      <c r="I774" s="270"/>
      <c r="J774" s="277"/>
      <c r="K774" s="270"/>
      <c r="M774" s="271" t="s">
        <v>1061</v>
      </c>
      <c r="O774" s="260"/>
    </row>
    <row r="775" spans="1:80" ht="22.5">
      <c r="A775" s="261">
        <v>205</v>
      </c>
      <c r="B775" s="262" t="s">
        <v>1062</v>
      </c>
      <c r="C775" s="263" t="s">
        <v>1063</v>
      </c>
      <c r="D775" s="264" t="s">
        <v>106</v>
      </c>
      <c r="E775" s="265">
        <v>254.425</v>
      </c>
      <c r="F775" s="265">
        <v>0</v>
      </c>
      <c r="G775" s="266">
        <f>E775*F775</f>
        <v>0</v>
      </c>
      <c r="H775" s="267">
        <v>0.01371</v>
      </c>
      <c r="I775" s="268">
        <f>E775*H775</f>
        <v>3.48816675</v>
      </c>
      <c r="J775" s="267">
        <v>0</v>
      </c>
      <c r="K775" s="268">
        <f>E775*J775</f>
        <v>0</v>
      </c>
      <c r="O775" s="260">
        <v>2</v>
      </c>
      <c r="AA775" s="233">
        <v>1</v>
      </c>
      <c r="AB775" s="233">
        <v>0</v>
      </c>
      <c r="AC775" s="233">
        <v>0</v>
      </c>
      <c r="AZ775" s="233">
        <v>2</v>
      </c>
      <c r="BA775" s="233">
        <f>IF(AZ775=1,G775,0)</f>
        <v>0</v>
      </c>
      <c r="BB775" s="233">
        <f>IF(AZ775=2,G775,0)</f>
        <v>0</v>
      </c>
      <c r="BC775" s="233">
        <f>IF(AZ775=3,G775,0)</f>
        <v>0</v>
      </c>
      <c r="BD775" s="233">
        <f>IF(AZ775=4,G775,0)</f>
        <v>0</v>
      </c>
      <c r="BE775" s="233">
        <f>IF(AZ775=5,G775,0)</f>
        <v>0</v>
      </c>
      <c r="CA775" s="260">
        <v>1</v>
      </c>
      <c r="CB775" s="260">
        <v>0</v>
      </c>
    </row>
    <row r="776" spans="1:15" ht="12.75">
      <c r="A776" s="269"/>
      <c r="B776" s="272"/>
      <c r="C776" s="327" t="s">
        <v>377</v>
      </c>
      <c r="D776" s="328"/>
      <c r="E776" s="273">
        <v>6.8</v>
      </c>
      <c r="F776" s="274"/>
      <c r="G776" s="275"/>
      <c r="H776" s="276"/>
      <c r="I776" s="270"/>
      <c r="J776" s="277"/>
      <c r="K776" s="270"/>
      <c r="M776" s="271" t="s">
        <v>377</v>
      </c>
      <c r="O776" s="260"/>
    </row>
    <row r="777" spans="1:15" ht="12.75">
      <c r="A777" s="269"/>
      <c r="B777" s="272"/>
      <c r="C777" s="327" t="s">
        <v>1064</v>
      </c>
      <c r="D777" s="328"/>
      <c r="E777" s="273">
        <v>89.2</v>
      </c>
      <c r="F777" s="274"/>
      <c r="G777" s="275"/>
      <c r="H777" s="276"/>
      <c r="I777" s="270"/>
      <c r="J777" s="277"/>
      <c r="K777" s="270"/>
      <c r="M777" s="271" t="s">
        <v>1064</v>
      </c>
      <c r="O777" s="260"/>
    </row>
    <row r="778" spans="1:15" ht="12.75">
      <c r="A778" s="269"/>
      <c r="B778" s="272"/>
      <c r="C778" s="327" t="s">
        <v>1065</v>
      </c>
      <c r="D778" s="328"/>
      <c r="E778" s="273">
        <v>86.8</v>
      </c>
      <c r="F778" s="274"/>
      <c r="G778" s="275"/>
      <c r="H778" s="276"/>
      <c r="I778" s="270"/>
      <c r="J778" s="277"/>
      <c r="K778" s="270"/>
      <c r="M778" s="271" t="s">
        <v>1065</v>
      </c>
      <c r="O778" s="260"/>
    </row>
    <row r="779" spans="1:15" ht="12.75">
      <c r="A779" s="269"/>
      <c r="B779" s="272"/>
      <c r="C779" s="327" t="s">
        <v>385</v>
      </c>
      <c r="D779" s="328"/>
      <c r="E779" s="273">
        <v>67.5</v>
      </c>
      <c r="F779" s="274"/>
      <c r="G779" s="275"/>
      <c r="H779" s="276"/>
      <c r="I779" s="270"/>
      <c r="J779" s="277"/>
      <c r="K779" s="270"/>
      <c r="M779" s="271" t="s">
        <v>385</v>
      </c>
      <c r="O779" s="260"/>
    </row>
    <row r="780" spans="1:15" ht="12.75">
      <c r="A780" s="269"/>
      <c r="B780" s="272"/>
      <c r="C780" s="327" t="s">
        <v>394</v>
      </c>
      <c r="D780" s="328"/>
      <c r="E780" s="273">
        <v>4.125</v>
      </c>
      <c r="F780" s="274"/>
      <c r="G780" s="275"/>
      <c r="H780" s="276"/>
      <c r="I780" s="270"/>
      <c r="J780" s="277"/>
      <c r="K780" s="270"/>
      <c r="M780" s="271" t="s">
        <v>394</v>
      </c>
      <c r="O780" s="260"/>
    </row>
    <row r="781" spans="1:80" ht="22.5">
      <c r="A781" s="261">
        <v>206</v>
      </c>
      <c r="B781" s="262" t="s">
        <v>1066</v>
      </c>
      <c r="C781" s="263" t="s">
        <v>1067</v>
      </c>
      <c r="D781" s="264" t="s">
        <v>106</v>
      </c>
      <c r="E781" s="265">
        <v>33.9</v>
      </c>
      <c r="F781" s="265">
        <v>0</v>
      </c>
      <c r="G781" s="266">
        <f>E781*F781</f>
        <v>0</v>
      </c>
      <c r="H781" s="267">
        <v>0.01472</v>
      </c>
      <c r="I781" s="268">
        <f>E781*H781</f>
        <v>0.499008</v>
      </c>
      <c r="J781" s="267">
        <v>0</v>
      </c>
      <c r="K781" s="268">
        <f>E781*J781</f>
        <v>0</v>
      </c>
      <c r="O781" s="260">
        <v>2</v>
      </c>
      <c r="AA781" s="233">
        <v>2</v>
      </c>
      <c r="AB781" s="233">
        <v>7</v>
      </c>
      <c r="AC781" s="233">
        <v>7</v>
      </c>
      <c r="AZ781" s="233">
        <v>2</v>
      </c>
      <c r="BA781" s="233">
        <f>IF(AZ781=1,G781,0)</f>
        <v>0</v>
      </c>
      <c r="BB781" s="233">
        <f>IF(AZ781=2,G781,0)</f>
        <v>0</v>
      </c>
      <c r="BC781" s="233">
        <f>IF(AZ781=3,G781,0)</f>
        <v>0</v>
      </c>
      <c r="BD781" s="233">
        <f>IF(AZ781=4,G781,0)</f>
        <v>0</v>
      </c>
      <c r="BE781" s="233">
        <f>IF(AZ781=5,G781,0)</f>
        <v>0</v>
      </c>
      <c r="CA781" s="260">
        <v>2</v>
      </c>
      <c r="CB781" s="260">
        <v>7</v>
      </c>
    </row>
    <row r="782" spans="1:15" ht="12.75">
      <c r="A782" s="269"/>
      <c r="B782" s="272"/>
      <c r="C782" s="327" t="s">
        <v>980</v>
      </c>
      <c r="D782" s="328"/>
      <c r="E782" s="273">
        <v>33.9</v>
      </c>
      <c r="F782" s="274"/>
      <c r="G782" s="275"/>
      <c r="H782" s="276"/>
      <c r="I782" s="270"/>
      <c r="J782" s="277"/>
      <c r="K782" s="270"/>
      <c r="M782" s="271" t="s">
        <v>980</v>
      </c>
      <c r="O782" s="260"/>
    </row>
    <row r="783" spans="1:80" ht="12.75">
      <c r="A783" s="261">
        <v>207</v>
      </c>
      <c r="B783" s="262" t="s">
        <v>1068</v>
      </c>
      <c r="C783" s="263" t="s">
        <v>1069</v>
      </c>
      <c r="D783" s="264" t="s">
        <v>212</v>
      </c>
      <c r="E783" s="265">
        <v>22</v>
      </c>
      <c r="F783" s="265">
        <v>0</v>
      </c>
      <c r="G783" s="266">
        <f>E783*F783</f>
        <v>0</v>
      </c>
      <c r="H783" s="267">
        <v>0</v>
      </c>
      <c r="I783" s="268">
        <f>E783*H783</f>
        <v>0</v>
      </c>
      <c r="J783" s="267"/>
      <c r="K783" s="268">
        <f>E783*J783</f>
        <v>0</v>
      </c>
      <c r="O783" s="260">
        <v>2</v>
      </c>
      <c r="AA783" s="233">
        <v>3</v>
      </c>
      <c r="AB783" s="233">
        <v>7</v>
      </c>
      <c r="AC783" s="233">
        <v>309001290000</v>
      </c>
      <c r="AZ783" s="233">
        <v>2</v>
      </c>
      <c r="BA783" s="233">
        <f>IF(AZ783=1,G783,0)</f>
        <v>0</v>
      </c>
      <c r="BB783" s="233">
        <f>IF(AZ783=2,G783,0)</f>
        <v>0</v>
      </c>
      <c r="BC783" s="233">
        <f>IF(AZ783=3,G783,0)</f>
        <v>0</v>
      </c>
      <c r="BD783" s="233">
        <f>IF(AZ783=4,G783,0)</f>
        <v>0</v>
      </c>
      <c r="BE783" s="233">
        <f>IF(AZ783=5,G783,0)</f>
        <v>0</v>
      </c>
      <c r="CA783" s="260">
        <v>3</v>
      </c>
      <c r="CB783" s="260">
        <v>7</v>
      </c>
    </row>
    <row r="784" spans="1:15" ht="12.75">
      <c r="A784" s="269"/>
      <c r="B784" s="272"/>
      <c r="C784" s="327" t="s">
        <v>1070</v>
      </c>
      <c r="D784" s="328"/>
      <c r="E784" s="273">
        <v>12</v>
      </c>
      <c r="F784" s="274"/>
      <c r="G784" s="275"/>
      <c r="H784" s="276"/>
      <c r="I784" s="270"/>
      <c r="J784" s="277"/>
      <c r="K784" s="270"/>
      <c r="M784" s="271" t="s">
        <v>1070</v>
      </c>
      <c r="O784" s="260"/>
    </row>
    <row r="785" spans="1:15" ht="12.75">
      <c r="A785" s="269"/>
      <c r="B785" s="272"/>
      <c r="C785" s="327" t="s">
        <v>1071</v>
      </c>
      <c r="D785" s="328"/>
      <c r="E785" s="273">
        <v>10</v>
      </c>
      <c r="F785" s="274"/>
      <c r="G785" s="275"/>
      <c r="H785" s="276"/>
      <c r="I785" s="270"/>
      <c r="J785" s="277"/>
      <c r="K785" s="270"/>
      <c r="M785" s="271" t="s">
        <v>1071</v>
      </c>
      <c r="O785" s="260"/>
    </row>
    <row r="786" spans="1:80" ht="12.75">
      <c r="A786" s="261">
        <v>208</v>
      </c>
      <c r="B786" s="262" t="s">
        <v>1072</v>
      </c>
      <c r="C786" s="263" t="s">
        <v>1073</v>
      </c>
      <c r="D786" s="264" t="s">
        <v>110</v>
      </c>
      <c r="E786" s="265">
        <v>0.3301</v>
      </c>
      <c r="F786" s="265">
        <v>0</v>
      </c>
      <c r="G786" s="266">
        <f>E786*F786</f>
        <v>0</v>
      </c>
      <c r="H786" s="267">
        <v>0.5</v>
      </c>
      <c r="I786" s="268">
        <f>E786*H786</f>
        <v>0.16505</v>
      </c>
      <c r="J786" s="267"/>
      <c r="K786" s="268">
        <f>E786*J786</f>
        <v>0</v>
      </c>
      <c r="O786" s="260">
        <v>2</v>
      </c>
      <c r="AA786" s="233">
        <v>3</v>
      </c>
      <c r="AB786" s="233">
        <v>7</v>
      </c>
      <c r="AC786" s="233">
        <v>60515805</v>
      </c>
      <c r="AZ786" s="233">
        <v>2</v>
      </c>
      <c r="BA786" s="233">
        <f>IF(AZ786=1,G786,0)</f>
        <v>0</v>
      </c>
      <c r="BB786" s="233">
        <f>IF(AZ786=2,G786,0)</f>
        <v>0</v>
      </c>
      <c r="BC786" s="233">
        <f>IF(AZ786=3,G786,0)</f>
        <v>0</v>
      </c>
      <c r="BD786" s="233">
        <f>IF(AZ786=4,G786,0)</f>
        <v>0</v>
      </c>
      <c r="BE786" s="233">
        <f>IF(AZ786=5,G786,0)</f>
        <v>0</v>
      </c>
      <c r="CA786" s="260">
        <v>3</v>
      </c>
      <c r="CB786" s="260">
        <v>7</v>
      </c>
    </row>
    <row r="787" spans="1:15" ht="12.75">
      <c r="A787" s="269"/>
      <c r="B787" s="272"/>
      <c r="C787" s="327" t="s">
        <v>1074</v>
      </c>
      <c r="D787" s="328"/>
      <c r="E787" s="273">
        <v>0.1521</v>
      </c>
      <c r="F787" s="274"/>
      <c r="G787" s="275"/>
      <c r="H787" s="276"/>
      <c r="I787" s="270"/>
      <c r="J787" s="277"/>
      <c r="K787" s="270"/>
      <c r="M787" s="271" t="s">
        <v>1074</v>
      </c>
      <c r="O787" s="260"/>
    </row>
    <row r="788" spans="1:15" ht="12.75">
      <c r="A788" s="269"/>
      <c r="B788" s="272"/>
      <c r="C788" s="327" t="s">
        <v>1075</v>
      </c>
      <c r="D788" s="328"/>
      <c r="E788" s="273">
        <v>0.1164</v>
      </c>
      <c r="F788" s="274"/>
      <c r="G788" s="275"/>
      <c r="H788" s="276"/>
      <c r="I788" s="270"/>
      <c r="J788" s="277"/>
      <c r="K788" s="270"/>
      <c r="M788" s="271" t="s">
        <v>1075</v>
      </c>
      <c r="O788" s="260"/>
    </row>
    <row r="789" spans="1:15" ht="12.75">
      <c r="A789" s="269"/>
      <c r="B789" s="272"/>
      <c r="C789" s="327" t="s">
        <v>1076</v>
      </c>
      <c r="D789" s="328"/>
      <c r="E789" s="273">
        <v>0.0616</v>
      </c>
      <c r="F789" s="274"/>
      <c r="G789" s="275"/>
      <c r="H789" s="276"/>
      <c r="I789" s="270"/>
      <c r="J789" s="277"/>
      <c r="K789" s="270"/>
      <c r="M789" s="271" t="s">
        <v>1076</v>
      </c>
      <c r="O789" s="260"/>
    </row>
    <row r="790" spans="1:80" ht="12.75">
      <c r="A790" s="261">
        <v>209</v>
      </c>
      <c r="B790" s="262" t="s">
        <v>1077</v>
      </c>
      <c r="C790" s="263" t="s">
        <v>1078</v>
      </c>
      <c r="D790" s="264" t="s">
        <v>5</v>
      </c>
      <c r="E790" s="265"/>
      <c r="F790" s="265">
        <v>0</v>
      </c>
      <c r="G790" s="266">
        <f>E790*F790</f>
        <v>0</v>
      </c>
      <c r="H790" s="267">
        <v>0</v>
      </c>
      <c r="I790" s="268">
        <f>E790*H790</f>
        <v>0</v>
      </c>
      <c r="J790" s="267"/>
      <c r="K790" s="268">
        <f>E790*J790</f>
        <v>0</v>
      </c>
      <c r="O790" s="260">
        <v>2</v>
      </c>
      <c r="AA790" s="233">
        <v>7</v>
      </c>
      <c r="AB790" s="233">
        <v>1002</v>
      </c>
      <c r="AC790" s="233">
        <v>5</v>
      </c>
      <c r="AZ790" s="233">
        <v>2</v>
      </c>
      <c r="BA790" s="233">
        <f>IF(AZ790=1,G790,0)</f>
        <v>0</v>
      </c>
      <c r="BB790" s="233">
        <f>IF(AZ790=2,G790,0)</f>
        <v>0</v>
      </c>
      <c r="BC790" s="233">
        <f>IF(AZ790=3,G790,0)</f>
        <v>0</v>
      </c>
      <c r="BD790" s="233">
        <f>IF(AZ790=4,G790,0)</f>
        <v>0</v>
      </c>
      <c r="BE790" s="233">
        <f>IF(AZ790=5,G790,0)</f>
        <v>0</v>
      </c>
      <c r="CA790" s="260">
        <v>7</v>
      </c>
      <c r="CB790" s="260">
        <v>1002</v>
      </c>
    </row>
    <row r="791" spans="1:57" ht="12.75">
      <c r="A791" s="278"/>
      <c r="B791" s="279" t="s">
        <v>94</v>
      </c>
      <c r="C791" s="280" t="s">
        <v>1014</v>
      </c>
      <c r="D791" s="281"/>
      <c r="E791" s="282"/>
      <c r="F791" s="283"/>
      <c r="G791" s="284">
        <f>SUM(G736:G790)</f>
        <v>0</v>
      </c>
      <c r="H791" s="285"/>
      <c r="I791" s="286">
        <f>SUM(I736:I790)</f>
        <v>5.561574609</v>
      </c>
      <c r="J791" s="285"/>
      <c r="K791" s="286">
        <f>SUM(K736:K790)</f>
        <v>-8.0140979</v>
      </c>
      <c r="O791" s="260">
        <v>4</v>
      </c>
      <c r="BA791" s="287">
        <f>SUM(BA736:BA790)</f>
        <v>0</v>
      </c>
      <c r="BB791" s="287">
        <f>SUM(BB736:BB790)</f>
        <v>0</v>
      </c>
      <c r="BC791" s="287">
        <f>SUM(BC736:BC790)</f>
        <v>0</v>
      </c>
      <c r="BD791" s="287">
        <f>SUM(BD736:BD790)</f>
        <v>0</v>
      </c>
      <c r="BE791" s="287">
        <f>SUM(BE736:BE790)</f>
        <v>0</v>
      </c>
    </row>
    <row r="792" spans="1:15" ht="12.75">
      <c r="A792" s="250" t="s">
        <v>90</v>
      </c>
      <c r="B792" s="251" t="s">
        <v>1079</v>
      </c>
      <c r="C792" s="252" t="s">
        <v>1080</v>
      </c>
      <c r="D792" s="253"/>
      <c r="E792" s="254"/>
      <c r="F792" s="254"/>
      <c r="G792" s="255"/>
      <c r="H792" s="256"/>
      <c r="I792" s="257"/>
      <c r="J792" s="258"/>
      <c r="K792" s="259"/>
      <c r="O792" s="260">
        <v>1</v>
      </c>
    </row>
    <row r="793" spans="1:80" ht="22.5">
      <c r="A793" s="261">
        <v>210</v>
      </c>
      <c r="B793" s="262" t="s">
        <v>1082</v>
      </c>
      <c r="C793" s="263" t="s">
        <v>1083</v>
      </c>
      <c r="D793" s="264" t="s">
        <v>212</v>
      </c>
      <c r="E793" s="265">
        <v>3</v>
      </c>
      <c r="F793" s="265">
        <v>0</v>
      </c>
      <c r="G793" s="266">
        <f>E793*F793</f>
        <v>0</v>
      </c>
      <c r="H793" s="267">
        <v>0</v>
      </c>
      <c r="I793" s="268">
        <f>E793*H793</f>
        <v>0</v>
      </c>
      <c r="J793" s="267">
        <v>0</v>
      </c>
      <c r="K793" s="268">
        <f>E793*J793</f>
        <v>0</v>
      </c>
      <c r="O793" s="260">
        <v>2</v>
      </c>
      <c r="AA793" s="233">
        <v>1</v>
      </c>
      <c r="AB793" s="233">
        <v>0</v>
      </c>
      <c r="AC793" s="233">
        <v>0</v>
      </c>
      <c r="AZ793" s="233">
        <v>2</v>
      </c>
      <c r="BA793" s="233">
        <f>IF(AZ793=1,G793,0)</f>
        <v>0</v>
      </c>
      <c r="BB793" s="233">
        <f>IF(AZ793=2,G793,0)</f>
        <v>0</v>
      </c>
      <c r="BC793" s="233">
        <f>IF(AZ793=3,G793,0)</f>
        <v>0</v>
      </c>
      <c r="BD793" s="233">
        <f>IF(AZ793=4,G793,0)</f>
        <v>0</v>
      </c>
      <c r="BE793" s="233">
        <f>IF(AZ793=5,G793,0)</f>
        <v>0</v>
      </c>
      <c r="CA793" s="260">
        <v>1</v>
      </c>
      <c r="CB793" s="260">
        <v>0</v>
      </c>
    </row>
    <row r="794" spans="1:80" ht="12.75">
      <c r="A794" s="261">
        <v>211</v>
      </c>
      <c r="B794" s="262" t="s">
        <v>1084</v>
      </c>
      <c r="C794" s="263" t="s">
        <v>1085</v>
      </c>
      <c r="D794" s="264" t="s">
        <v>106</v>
      </c>
      <c r="E794" s="265">
        <v>10.925</v>
      </c>
      <c r="F794" s="265">
        <v>0</v>
      </c>
      <c r="G794" s="266">
        <f>E794*F794</f>
        <v>0</v>
      </c>
      <c r="H794" s="267">
        <v>0.01563</v>
      </c>
      <c r="I794" s="268">
        <f>E794*H794</f>
        <v>0.17075775000000004</v>
      </c>
      <c r="J794" s="267">
        <v>0</v>
      </c>
      <c r="K794" s="268">
        <f>E794*J794</f>
        <v>0</v>
      </c>
      <c r="O794" s="260">
        <v>2</v>
      </c>
      <c r="AA794" s="233">
        <v>2</v>
      </c>
      <c r="AB794" s="233">
        <v>0</v>
      </c>
      <c r="AC794" s="233">
        <v>0</v>
      </c>
      <c r="AZ794" s="233">
        <v>2</v>
      </c>
      <c r="BA794" s="233">
        <f>IF(AZ794=1,G794,0)</f>
        <v>0</v>
      </c>
      <c r="BB794" s="233">
        <f>IF(AZ794=2,G794,0)</f>
        <v>0</v>
      </c>
      <c r="BC794" s="233">
        <f>IF(AZ794=3,G794,0)</f>
        <v>0</v>
      </c>
      <c r="BD794" s="233">
        <f>IF(AZ794=4,G794,0)</f>
        <v>0</v>
      </c>
      <c r="BE794" s="233">
        <f>IF(AZ794=5,G794,0)</f>
        <v>0</v>
      </c>
      <c r="CA794" s="260">
        <v>2</v>
      </c>
      <c r="CB794" s="260">
        <v>0</v>
      </c>
    </row>
    <row r="795" spans="1:15" ht="12.75">
      <c r="A795" s="269"/>
      <c r="B795" s="272"/>
      <c r="C795" s="327" t="s">
        <v>394</v>
      </c>
      <c r="D795" s="328"/>
      <c r="E795" s="273">
        <v>4.125</v>
      </c>
      <c r="F795" s="274"/>
      <c r="G795" s="275"/>
      <c r="H795" s="276"/>
      <c r="I795" s="270"/>
      <c r="J795" s="277"/>
      <c r="K795" s="270"/>
      <c r="M795" s="271" t="s">
        <v>394</v>
      </c>
      <c r="O795" s="260"/>
    </row>
    <row r="796" spans="1:15" ht="12.75">
      <c r="A796" s="269"/>
      <c r="B796" s="272"/>
      <c r="C796" s="327" t="s">
        <v>377</v>
      </c>
      <c r="D796" s="328"/>
      <c r="E796" s="273">
        <v>6.8</v>
      </c>
      <c r="F796" s="274"/>
      <c r="G796" s="275"/>
      <c r="H796" s="276"/>
      <c r="I796" s="270"/>
      <c r="J796" s="277"/>
      <c r="K796" s="270"/>
      <c r="M796" s="271" t="s">
        <v>377</v>
      </c>
      <c r="O796" s="260"/>
    </row>
    <row r="797" spans="1:80" ht="12.75">
      <c r="A797" s="261">
        <v>212</v>
      </c>
      <c r="B797" s="262" t="s">
        <v>1086</v>
      </c>
      <c r="C797" s="263" t="s">
        <v>1087</v>
      </c>
      <c r="D797" s="264" t="s">
        <v>182</v>
      </c>
      <c r="E797" s="265">
        <v>3.5</v>
      </c>
      <c r="F797" s="265">
        <v>0</v>
      </c>
      <c r="G797" s="266">
        <f>E797*F797</f>
        <v>0</v>
      </c>
      <c r="H797" s="267">
        <v>0.00212</v>
      </c>
      <c r="I797" s="268">
        <f>E797*H797</f>
        <v>0.0074199999999999995</v>
      </c>
      <c r="J797" s="267">
        <v>0</v>
      </c>
      <c r="K797" s="268">
        <f>E797*J797</f>
        <v>0</v>
      </c>
      <c r="O797" s="260">
        <v>2</v>
      </c>
      <c r="AA797" s="233">
        <v>2</v>
      </c>
      <c r="AB797" s="233">
        <v>7</v>
      </c>
      <c r="AC797" s="233">
        <v>7</v>
      </c>
      <c r="AZ797" s="233">
        <v>2</v>
      </c>
      <c r="BA797" s="233">
        <f>IF(AZ797=1,G797,0)</f>
        <v>0</v>
      </c>
      <c r="BB797" s="233">
        <f>IF(AZ797=2,G797,0)</f>
        <v>0</v>
      </c>
      <c r="BC797" s="233">
        <f>IF(AZ797=3,G797,0)</f>
        <v>0</v>
      </c>
      <c r="BD797" s="233">
        <f>IF(AZ797=4,G797,0)</f>
        <v>0</v>
      </c>
      <c r="BE797" s="233">
        <f>IF(AZ797=5,G797,0)</f>
        <v>0</v>
      </c>
      <c r="CA797" s="260">
        <v>2</v>
      </c>
      <c r="CB797" s="260">
        <v>7</v>
      </c>
    </row>
    <row r="798" spans="1:15" ht="12.75">
      <c r="A798" s="269"/>
      <c r="B798" s="272"/>
      <c r="C798" s="327" t="s">
        <v>1088</v>
      </c>
      <c r="D798" s="328"/>
      <c r="E798" s="273">
        <v>3.5</v>
      </c>
      <c r="F798" s="274"/>
      <c r="G798" s="275"/>
      <c r="H798" s="276"/>
      <c r="I798" s="270"/>
      <c r="J798" s="277"/>
      <c r="K798" s="270"/>
      <c r="M798" s="271" t="s">
        <v>1088</v>
      </c>
      <c r="O798" s="260"/>
    </row>
    <row r="799" spans="1:80" ht="12.75">
      <c r="A799" s="261">
        <v>213</v>
      </c>
      <c r="B799" s="262" t="s">
        <v>1089</v>
      </c>
      <c r="C799" s="263" t="s">
        <v>1090</v>
      </c>
      <c r="D799" s="264" t="s">
        <v>182</v>
      </c>
      <c r="E799" s="265">
        <v>13</v>
      </c>
      <c r="F799" s="265">
        <v>0</v>
      </c>
      <c r="G799" s="266">
        <f>E799*F799</f>
        <v>0</v>
      </c>
      <c r="H799" s="267">
        <v>0.00231</v>
      </c>
      <c r="I799" s="268">
        <f>E799*H799</f>
        <v>0.03003</v>
      </c>
      <c r="J799" s="267">
        <v>0</v>
      </c>
      <c r="K799" s="268">
        <f>E799*J799</f>
        <v>0</v>
      </c>
      <c r="O799" s="260">
        <v>2</v>
      </c>
      <c r="AA799" s="233">
        <v>2</v>
      </c>
      <c r="AB799" s="233">
        <v>7</v>
      </c>
      <c r="AC799" s="233">
        <v>7</v>
      </c>
      <c r="AZ799" s="233">
        <v>2</v>
      </c>
      <c r="BA799" s="233">
        <f>IF(AZ799=1,G799,0)</f>
        <v>0</v>
      </c>
      <c r="BB799" s="233">
        <f>IF(AZ799=2,G799,0)</f>
        <v>0</v>
      </c>
      <c r="BC799" s="233">
        <f>IF(AZ799=3,G799,0)</f>
        <v>0</v>
      </c>
      <c r="BD799" s="233">
        <f>IF(AZ799=4,G799,0)</f>
        <v>0</v>
      </c>
      <c r="BE799" s="233">
        <f>IF(AZ799=5,G799,0)</f>
        <v>0</v>
      </c>
      <c r="CA799" s="260">
        <v>2</v>
      </c>
      <c r="CB799" s="260">
        <v>7</v>
      </c>
    </row>
    <row r="800" spans="1:15" ht="12.75">
      <c r="A800" s="269"/>
      <c r="B800" s="272"/>
      <c r="C800" s="327" t="s">
        <v>1091</v>
      </c>
      <c r="D800" s="328"/>
      <c r="E800" s="273">
        <v>13</v>
      </c>
      <c r="F800" s="274"/>
      <c r="G800" s="275"/>
      <c r="H800" s="276"/>
      <c r="I800" s="270"/>
      <c r="J800" s="277"/>
      <c r="K800" s="270"/>
      <c r="M800" s="271" t="s">
        <v>1091</v>
      </c>
      <c r="O800" s="260"/>
    </row>
    <row r="801" spans="1:80" ht="12.75">
      <c r="A801" s="261">
        <v>214</v>
      </c>
      <c r="B801" s="262" t="s">
        <v>1092</v>
      </c>
      <c r="C801" s="263" t="s">
        <v>1093</v>
      </c>
      <c r="D801" s="264" t="s">
        <v>182</v>
      </c>
      <c r="E801" s="265">
        <v>8.5</v>
      </c>
      <c r="F801" s="265">
        <v>0</v>
      </c>
      <c r="G801" s="266">
        <f>E801*F801</f>
        <v>0</v>
      </c>
      <c r="H801" s="267">
        <v>0.00266</v>
      </c>
      <c r="I801" s="268">
        <f>E801*H801</f>
        <v>0.02261</v>
      </c>
      <c r="J801" s="267">
        <v>0</v>
      </c>
      <c r="K801" s="268">
        <f>E801*J801</f>
        <v>0</v>
      </c>
      <c r="O801" s="260">
        <v>2</v>
      </c>
      <c r="AA801" s="233">
        <v>2</v>
      </c>
      <c r="AB801" s="233">
        <v>7</v>
      </c>
      <c r="AC801" s="233">
        <v>7</v>
      </c>
      <c r="AZ801" s="233">
        <v>2</v>
      </c>
      <c r="BA801" s="233">
        <f>IF(AZ801=1,G801,0)</f>
        <v>0</v>
      </c>
      <c r="BB801" s="233">
        <f>IF(AZ801=2,G801,0)</f>
        <v>0</v>
      </c>
      <c r="BC801" s="233">
        <f>IF(AZ801=3,G801,0)</f>
        <v>0</v>
      </c>
      <c r="BD801" s="233">
        <f>IF(AZ801=4,G801,0)</f>
        <v>0</v>
      </c>
      <c r="BE801" s="233">
        <f>IF(AZ801=5,G801,0)</f>
        <v>0</v>
      </c>
      <c r="CA801" s="260">
        <v>2</v>
      </c>
      <c r="CB801" s="260">
        <v>7</v>
      </c>
    </row>
    <row r="802" spans="1:15" ht="12.75">
      <c r="A802" s="269"/>
      <c r="B802" s="272"/>
      <c r="C802" s="327" t="s">
        <v>1094</v>
      </c>
      <c r="D802" s="328"/>
      <c r="E802" s="273">
        <v>2.5</v>
      </c>
      <c r="F802" s="274"/>
      <c r="G802" s="275"/>
      <c r="H802" s="276"/>
      <c r="I802" s="270"/>
      <c r="J802" s="277"/>
      <c r="K802" s="270"/>
      <c r="M802" s="271" t="s">
        <v>1094</v>
      </c>
      <c r="O802" s="260"/>
    </row>
    <row r="803" spans="1:15" ht="12.75">
      <c r="A803" s="269"/>
      <c r="B803" s="272"/>
      <c r="C803" s="327" t="s">
        <v>1095</v>
      </c>
      <c r="D803" s="328"/>
      <c r="E803" s="273">
        <v>6</v>
      </c>
      <c r="F803" s="274"/>
      <c r="G803" s="275"/>
      <c r="H803" s="276"/>
      <c r="I803" s="270"/>
      <c r="J803" s="277"/>
      <c r="K803" s="270"/>
      <c r="M803" s="271" t="s">
        <v>1095</v>
      </c>
      <c r="O803" s="260"/>
    </row>
    <row r="804" spans="1:80" ht="12.75">
      <c r="A804" s="261">
        <v>215</v>
      </c>
      <c r="B804" s="262" t="s">
        <v>1096</v>
      </c>
      <c r="C804" s="263" t="s">
        <v>1097</v>
      </c>
      <c r="D804" s="264" t="s">
        <v>182</v>
      </c>
      <c r="E804" s="265">
        <v>58</v>
      </c>
      <c r="F804" s="265">
        <v>0</v>
      </c>
      <c r="G804" s="266">
        <f>E804*F804</f>
        <v>0</v>
      </c>
      <c r="H804" s="267">
        <v>0.00325</v>
      </c>
      <c r="I804" s="268">
        <f>E804*H804</f>
        <v>0.1885</v>
      </c>
      <c r="J804" s="267">
        <v>0</v>
      </c>
      <c r="K804" s="268">
        <f>E804*J804</f>
        <v>0</v>
      </c>
      <c r="O804" s="260">
        <v>2</v>
      </c>
      <c r="AA804" s="233">
        <v>2</v>
      </c>
      <c r="AB804" s="233">
        <v>7</v>
      </c>
      <c r="AC804" s="233">
        <v>7</v>
      </c>
      <c r="AZ804" s="233">
        <v>2</v>
      </c>
      <c r="BA804" s="233">
        <f>IF(AZ804=1,G804,0)</f>
        <v>0</v>
      </c>
      <c r="BB804" s="233">
        <f>IF(AZ804=2,G804,0)</f>
        <v>0</v>
      </c>
      <c r="BC804" s="233">
        <f>IF(AZ804=3,G804,0)</f>
        <v>0</v>
      </c>
      <c r="BD804" s="233">
        <f>IF(AZ804=4,G804,0)</f>
        <v>0</v>
      </c>
      <c r="BE804" s="233">
        <f>IF(AZ804=5,G804,0)</f>
        <v>0</v>
      </c>
      <c r="CA804" s="260">
        <v>2</v>
      </c>
      <c r="CB804" s="260">
        <v>7</v>
      </c>
    </row>
    <row r="805" spans="1:15" ht="12.75">
      <c r="A805" s="269"/>
      <c r="B805" s="272"/>
      <c r="C805" s="327" t="s">
        <v>1098</v>
      </c>
      <c r="D805" s="328"/>
      <c r="E805" s="273">
        <v>45.5</v>
      </c>
      <c r="F805" s="274"/>
      <c r="G805" s="275"/>
      <c r="H805" s="276"/>
      <c r="I805" s="270"/>
      <c r="J805" s="277"/>
      <c r="K805" s="270"/>
      <c r="M805" s="271" t="s">
        <v>1098</v>
      </c>
      <c r="O805" s="260"/>
    </row>
    <row r="806" spans="1:15" ht="12.75">
      <c r="A806" s="269"/>
      <c r="B806" s="272"/>
      <c r="C806" s="327" t="s">
        <v>1099</v>
      </c>
      <c r="D806" s="328"/>
      <c r="E806" s="273">
        <v>12.5</v>
      </c>
      <c r="F806" s="274"/>
      <c r="G806" s="275"/>
      <c r="H806" s="276"/>
      <c r="I806" s="270"/>
      <c r="J806" s="277"/>
      <c r="K806" s="270"/>
      <c r="M806" s="271" t="s">
        <v>1099</v>
      </c>
      <c r="O806" s="260"/>
    </row>
    <row r="807" spans="1:80" ht="12.75">
      <c r="A807" s="261">
        <v>216</v>
      </c>
      <c r="B807" s="262" t="s">
        <v>1100</v>
      </c>
      <c r="C807" s="263" t="s">
        <v>1101</v>
      </c>
      <c r="D807" s="264" t="s">
        <v>182</v>
      </c>
      <c r="E807" s="265">
        <v>49.5</v>
      </c>
      <c r="F807" s="265">
        <v>0</v>
      </c>
      <c r="G807" s="266">
        <f>E807*F807</f>
        <v>0</v>
      </c>
      <c r="H807" s="267">
        <v>0.00242</v>
      </c>
      <c r="I807" s="268">
        <f>E807*H807</f>
        <v>0.11979</v>
      </c>
      <c r="J807" s="267">
        <v>0</v>
      </c>
      <c r="K807" s="268">
        <f>E807*J807</f>
        <v>0</v>
      </c>
      <c r="O807" s="260">
        <v>2</v>
      </c>
      <c r="AA807" s="233">
        <v>2</v>
      </c>
      <c r="AB807" s="233">
        <v>7</v>
      </c>
      <c r="AC807" s="233">
        <v>7</v>
      </c>
      <c r="AZ807" s="233">
        <v>2</v>
      </c>
      <c r="BA807" s="233">
        <f>IF(AZ807=1,G807,0)</f>
        <v>0</v>
      </c>
      <c r="BB807" s="233">
        <f>IF(AZ807=2,G807,0)</f>
        <v>0</v>
      </c>
      <c r="BC807" s="233">
        <f>IF(AZ807=3,G807,0)</f>
        <v>0</v>
      </c>
      <c r="BD807" s="233">
        <f>IF(AZ807=4,G807,0)</f>
        <v>0</v>
      </c>
      <c r="BE807" s="233">
        <f>IF(AZ807=5,G807,0)</f>
        <v>0</v>
      </c>
      <c r="CA807" s="260">
        <v>2</v>
      </c>
      <c r="CB807" s="260">
        <v>7</v>
      </c>
    </row>
    <row r="808" spans="1:15" ht="12.75">
      <c r="A808" s="269"/>
      <c r="B808" s="272"/>
      <c r="C808" s="327" t="s">
        <v>1102</v>
      </c>
      <c r="D808" s="328"/>
      <c r="E808" s="273">
        <v>49.5</v>
      </c>
      <c r="F808" s="274"/>
      <c r="G808" s="275"/>
      <c r="H808" s="276"/>
      <c r="I808" s="270"/>
      <c r="J808" s="277"/>
      <c r="K808" s="270"/>
      <c r="M808" s="271" t="s">
        <v>1102</v>
      </c>
      <c r="O808" s="260"/>
    </row>
    <row r="809" spans="1:80" ht="12.75">
      <c r="A809" s="261">
        <v>217</v>
      </c>
      <c r="B809" s="262" t="s">
        <v>1103</v>
      </c>
      <c r="C809" s="263" t="s">
        <v>1104</v>
      </c>
      <c r="D809" s="264" t="s">
        <v>182</v>
      </c>
      <c r="E809" s="265">
        <v>21</v>
      </c>
      <c r="F809" s="265">
        <v>0</v>
      </c>
      <c r="G809" s="266">
        <f>E809*F809</f>
        <v>0</v>
      </c>
      <c r="H809" s="267">
        <v>0.00273</v>
      </c>
      <c r="I809" s="268">
        <f>E809*H809</f>
        <v>0.05732999999999999</v>
      </c>
      <c r="J809" s="267">
        <v>0</v>
      </c>
      <c r="K809" s="268">
        <f>E809*J809</f>
        <v>0</v>
      </c>
      <c r="O809" s="260">
        <v>2</v>
      </c>
      <c r="AA809" s="233">
        <v>2</v>
      </c>
      <c r="AB809" s="233">
        <v>7</v>
      </c>
      <c r="AC809" s="233">
        <v>7</v>
      </c>
      <c r="AZ809" s="233">
        <v>2</v>
      </c>
      <c r="BA809" s="233">
        <f>IF(AZ809=1,G809,0)</f>
        <v>0</v>
      </c>
      <c r="BB809" s="233">
        <f>IF(AZ809=2,G809,0)</f>
        <v>0</v>
      </c>
      <c r="BC809" s="233">
        <f>IF(AZ809=3,G809,0)</f>
        <v>0</v>
      </c>
      <c r="BD809" s="233">
        <f>IF(AZ809=4,G809,0)</f>
        <v>0</v>
      </c>
      <c r="BE809" s="233">
        <f>IF(AZ809=5,G809,0)</f>
        <v>0</v>
      </c>
      <c r="CA809" s="260">
        <v>2</v>
      </c>
      <c r="CB809" s="260">
        <v>7</v>
      </c>
    </row>
    <row r="810" spans="1:15" ht="12.75">
      <c r="A810" s="269"/>
      <c r="B810" s="272"/>
      <c r="C810" s="327" t="s">
        <v>1105</v>
      </c>
      <c r="D810" s="328"/>
      <c r="E810" s="273">
        <v>21</v>
      </c>
      <c r="F810" s="274"/>
      <c r="G810" s="275"/>
      <c r="H810" s="276"/>
      <c r="I810" s="270"/>
      <c r="J810" s="277"/>
      <c r="K810" s="270"/>
      <c r="M810" s="271" t="s">
        <v>1105</v>
      </c>
      <c r="O810" s="260"/>
    </row>
    <row r="811" spans="1:80" ht="12.75">
      <c r="A811" s="261">
        <v>218</v>
      </c>
      <c r="B811" s="262" t="s">
        <v>1106</v>
      </c>
      <c r="C811" s="263" t="s">
        <v>1107</v>
      </c>
      <c r="D811" s="264" t="s">
        <v>182</v>
      </c>
      <c r="E811" s="265">
        <v>53</v>
      </c>
      <c r="F811" s="265">
        <v>0</v>
      </c>
      <c r="G811" s="266">
        <f>E811*F811</f>
        <v>0</v>
      </c>
      <c r="H811" s="267">
        <v>0.00263</v>
      </c>
      <c r="I811" s="268">
        <f>E811*H811</f>
        <v>0.13939</v>
      </c>
      <c r="J811" s="267">
        <v>0</v>
      </c>
      <c r="K811" s="268">
        <f>E811*J811</f>
        <v>0</v>
      </c>
      <c r="O811" s="260">
        <v>2</v>
      </c>
      <c r="AA811" s="233">
        <v>2</v>
      </c>
      <c r="AB811" s="233">
        <v>7</v>
      </c>
      <c r="AC811" s="233">
        <v>7</v>
      </c>
      <c r="AZ811" s="233">
        <v>2</v>
      </c>
      <c r="BA811" s="233">
        <f>IF(AZ811=1,G811,0)</f>
        <v>0</v>
      </c>
      <c r="BB811" s="233">
        <f>IF(AZ811=2,G811,0)</f>
        <v>0</v>
      </c>
      <c r="BC811" s="233">
        <f>IF(AZ811=3,G811,0)</f>
        <v>0</v>
      </c>
      <c r="BD811" s="233">
        <f>IF(AZ811=4,G811,0)</f>
        <v>0</v>
      </c>
      <c r="BE811" s="233">
        <f>IF(AZ811=5,G811,0)</f>
        <v>0</v>
      </c>
      <c r="CA811" s="260">
        <v>2</v>
      </c>
      <c r="CB811" s="260">
        <v>7</v>
      </c>
    </row>
    <row r="812" spans="1:15" ht="12.75">
      <c r="A812" s="269"/>
      <c r="B812" s="272"/>
      <c r="C812" s="327" t="s">
        <v>1108</v>
      </c>
      <c r="D812" s="328"/>
      <c r="E812" s="273">
        <v>45</v>
      </c>
      <c r="F812" s="274"/>
      <c r="G812" s="275"/>
      <c r="H812" s="276"/>
      <c r="I812" s="270"/>
      <c r="J812" s="277"/>
      <c r="K812" s="270"/>
      <c r="M812" s="271" t="s">
        <v>1108</v>
      </c>
      <c r="O812" s="260"/>
    </row>
    <row r="813" spans="1:15" ht="12.75">
      <c r="A813" s="269"/>
      <c r="B813" s="272"/>
      <c r="C813" s="327" t="s">
        <v>1109</v>
      </c>
      <c r="D813" s="328"/>
      <c r="E813" s="273">
        <v>2</v>
      </c>
      <c r="F813" s="274"/>
      <c r="G813" s="275"/>
      <c r="H813" s="276"/>
      <c r="I813" s="270"/>
      <c r="J813" s="277"/>
      <c r="K813" s="270"/>
      <c r="M813" s="271" t="s">
        <v>1109</v>
      </c>
      <c r="O813" s="260"/>
    </row>
    <row r="814" spans="1:15" ht="12.75">
      <c r="A814" s="269"/>
      <c r="B814" s="272"/>
      <c r="C814" s="327" t="s">
        <v>1110</v>
      </c>
      <c r="D814" s="328"/>
      <c r="E814" s="273">
        <v>2</v>
      </c>
      <c r="F814" s="274"/>
      <c r="G814" s="275"/>
      <c r="H814" s="276"/>
      <c r="I814" s="270"/>
      <c r="J814" s="277"/>
      <c r="K814" s="270"/>
      <c r="M814" s="271" t="s">
        <v>1110</v>
      </c>
      <c r="O814" s="260"/>
    </row>
    <row r="815" spans="1:15" ht="12.75">
      <c r="A815" s="269"/>
      <c r="B815" s="272"/>
      <c r="C815" s="327" t="s">
        <v>1111</v>
      </c>
      <c r="D815" s="328"/>
      <c r="E815" s="273">
        <v>4</v>
      </c>
      <c r="F815" s="274"/>
      <c r="G815" s="275"/>
      <c r="H815" s="276"/>
      <c r="I815" s="270"/>
      <c r="J815" s="277"/>
      <c r="K815" s="270"/>
      <c r="M815" s="271" t="s">
        <v>1111</v>
      </c>
      <c r="O815" s="260"/>
    </row>
    <row r="816" spans="1:80" ht="12.75">
      <c r="A816" s="261">
        <v>219</v>
      </c>
      <c r="B816" s="262" t="s">
        <v>1112</v>
      </c>
      <c r="C816" s="263" t="s">
        <v>1113</v>
      </c>
      <c r="D816" s="264" t="s">
        <v>182</v>
      </c>
      <c r="E816" s="265">
        <v>33.975</v>
      </c>
      <c r="F816" s="265">
        <v>0</v>
      </c>
      <c r="G816" s="266">
        <f>E816*F816</f>
        <v>0</v>
      </c>
      <c r="H816" s="267">
        <v>0</v>
      </c>
      <c r="I816" s="268">
        <f>E816*H816</f>
        <v>0</v>
      </c>
      <c r="J816" s="267">
        <v>-0.0023</v>
      </c>
      <c r="K816" s="268">
        <f>E816*J816</f>
        <v>-0.0781425</v>
      </c>
      <c r="O816" s="260">
        <v>2</v>
      </c>
      <c r="AA816" s="233">
        <v>2</v>
      </c>
      <c r="AB816" s="233">
        <v>7</v>
      </c>
      <c r="AC816" s="233">
        <v>7</v>
      </c>
      <c r="AZ816" s="233">
        <v>2</v>
      </c>
      <c r="BA816" s="233">
        <f>IF(AZ816=1,G816,0)</f>
        <v>0</v>
      </c>
      <c r="BB816" s="233">
        <f>IF(AZ816=2,G816,0)</f>
        <v>0</v>
      </c>
      <c r="BC816" s="233">
        <f>IF(AZ816=3,G816,0)</f>
        <v>0</v>
      </c>
      <c r="BD816" s="233">
        <f>IF(AZ816=4,G816,0)</f>
        <v>0</v>
      </c>
      <c r="BE816" s="233">
        <f>IF(AZ816=5,G816,0)</f>
        <v>0</v>
      </c>
      <c r="CA816" s="260">
        <v>2</v>
      </c>
      <c r="CB816" s="260">
        <v>7</v>
      </c>
    </row>
    <row r="817" spans="1:15" ht="12.75">
      <c r="A817" s="269"/>
      <c r="B817" s="272"/>
      <c r="C817" s="327" t="s">
        <v>1114</v>
      </c>
      <c r="D817" s="328"/>
      <c r="E817" s="273">
        <v>33.975</v>
      </c>
      <c r="F817" s="274"/>
      <c r="G817" s="275"/>
      <c r="H817" s="276"/>
      <c r="I817" s="270"/>
      <c r="J817" s="277"/>
      <c r="K817" s="270"/>
      <c r="M817" s="271" t="s">
        <v>1114</v>
      </c>
      <c r="O817" s="260"/>
    </row>
    <row r="818" spans="1:80" ht="12.75">
      <c r="A818" s="261">
        <v>220</v>
      </c>
      <c r="B818" s="262" t="s">
        <v>1115</v>
      </c>
      <c r="C818" s="263" t="s">
        <v>1116</v>
      </c>
      <c r="D818" s="264" t="s">
        <v>182</v>
      </c>
      <c r="E818" s="265">
        <v>9.4</v>
      </c>
      <c r="F818" s="265">
        <v>0</v>
      </c>
      <c r="G818" s="266">
        <f>E818*F818</f>
        <v>0</v>
      </c>
      <c r="H818" s="267">
        <v>0</v>
      </c>
      <c r="I818" s="268">
        <f>E818*H818</f>
        <v>0</v>
      </c>
      <c r="J818" s="267">
        <v>-0.00464</v>
      </c>
      <c r="K818" s="268">
        <f>E818*J818</f>
        <v>-0.043616</v>
      </c>
      <c r="O818" s="260">
        <v>2</v>
      </c>
      <c r="AA818" s="233">
        <v>2</v>
      </c>
      <c r="AB818" s="233">
        <v>7</v>
      </c>
      <c r="AC818" s="233">
        <v>7</v>
      </c>
      <c r="AZ818" s="233">
        <v>2</v>
      </c>
      <c r="BA818" s="233">
        <f>IF(AZ818=1,G818,0)</f>
        <v>0</v>
      </c>
      <c r="BB818" s="233">
        <f>IF(AZ818=2,G818,0)</f>
        <v>0</v>
      </c>
      <c r="BC818" s="233">
        <f>IF(AZ818=3,G818,0)</f>
        <v>0</v>
      </c>
      <c r="BD818" s="233">
        <f>IF(AZ818=4,G818,0)</f>
        <v>0</v>
      </c>
      <c r="BE818" s="233">
        <f>IF(AZ818=5,G818,0)</f>
        <v>0</v>
      </c>
      <c r="CA818" s="260">
        <v>2</v>
      </c>
      <c r="CB818" s="260">
        <v>7</v>
      </c>
    </row>
    <row r="819" spans="1:15" ht="12.75">
      <c r="A819" s="269"/>
      <c r="B819" s="272"/>
      <c r="C819" s="327" t="s">
        <v>1117</v>
      </c>
      <c r="D819" s="328"/>
      <c r="E819" s="273">
        <v>9.4</v>
      </c>
      <c r="F819" s="274"/>
      <c r="G819" s="275"/>
      <c r="H819" s="276"/>
      <c r="I819" s="270"/>
      <c r="J819" s="277"/>
      <c r="K819" s="270"/>
      <c r="M819" s="271" t="s">
        <v>1117</v>
      </c>
      <c r="O819" s="260"/>
    </row>
    <row r="820" spans="1:80" ht="12.75">
      <c r="A820" s="261">
        <v>221</v>
      </c>
      <c r="B820" s="262" t="s">
        <v>1118</v>
      </c>
      <c r="C820" s="263" t="s">
        <v>1119</v>
      </c>
      <c r="D820" s="264" t="s">
        <v>182</v>
      </c>
      <c r="E820" s="265">
        <v>12</v>
      </c>
      <c r="F820" s="265">
        <v>0</v>
      </c>
      <c r="G820" s="266">
        <f>E820*F820</f>
        <v>0</v>
      </c>
      <c r="H820" s="267">
        <v>0</v>
      </c>
      <c r="I820" s="268">
        <f>E820*H820</f>
        <v>0</v>
      </c>
      <c r="J820" s="267">
        <v>-0.00336</v>
      </c>
      <c r="K820" s="268">
        <f>E820*J820</f>
        <v>-0.04032</v>
      </c>
      <c r="O820" s="260">
        <v>2</v>
      </c>
      <c r="AA820" s="233">
        <v>2</v>
      </c>
      <c r="AB820" s="233">
        <v>7</v>
      </c>
      <c r="AC820" s="233">
        <v>7</v>
      </c>
      <c r="AZ820" s="233">
        <v>2</v>
      </c>
      <c r="BA820" s="233">
        <f>IF(AZ820=1,G820,0)</f>
        <v>0</v>
      </c>
      <c r="BB820" s="233">
        <f>IF(AZ820=2,G820,0)</f>
        <v>0</v>
      </c>
      <c r="BC820" s="233">
        <f>IF(AZ820=3,G820,0)</f>
        <v>0</v>
      </c>
      <c r="BD820" s="233">
        <f>IF(AZ820=4,G820,0)</f>
        <v>0</v>
      </c>
      <c r="BE820" s="233">
        <f>IF(AZ820=5,G820,0)</f>
        <v>0</v>
      </c>
      <c r="CA820" s="260">
        <v>2</v>
      </c>
      <c r="CB820" s="260">
        <v>7</v>
      </c>
    </row>
    <row r="821" spans="1:80" ht="12.75">
      <c r="A821" s="261">
        <v>222</v>
      </c>
      <c r="B821" s="262" t="s">
        <v>1120</v>
      </c>
      <c r="C821" s="263" t="s">
        <v>1121</v>
      </c>
      <c r="D821" s="264" t="s">
        <v>182</v>
      </c>
      <c r="E821" s="265">
        <v>34</v>
      </c>
      <c r="F821" s="265">
        <v>0</v>
      </c>
      <c r="G821" s="266">
        <f>E821*F821</f>
        <v>0</v>
      </c>
      <c r="H821" s="267">
        <v>0</v>
      </c>
      <c r="I821" s="268">
        <f>E821*H821</f>
        <v>0</v>
      </c>
      <c r="J821" s="267">
        <v>-0.00181</v>
      </c>
      <c r="K821" s="268">
        <f>E821*J821</f>
        <v>-0.06154</v>
      </c>
      <c r="O821" s="260">
        <v>2</v>
      </c>
      <c r="AA821" s="233">
        <v>2</v>
      </c>
      <c r="AB821" s="233">
        <v>7</v>
      </c>
      <c r="AC821" s="233">
        <v>7</v>
      </c>
      <c r="AZ821" s="233">
        <v>2</v>
      </c>
      <c r="BA821" s="233">
        <f>IF(AZ821=1,G821,0)</f>
        <v>0</v>
      </c>
      <c r="BB821" s="233">
        <f>IF(AZ821=2,G821,0)</f>
        <v>0</v>
      </c>
      <c r="BC821" s="233">
        <f>IF(AZ821=3,G821,0)</f>
        <v>0</v>
      </c>
      <c r="BD821" s="233">
        <f>IF(AZ821=4,G821,0)</f>
        <v>0</v>
      </c>
      <c r="BE821" s="233">
        <f>IF(AZ821=5,G821,0)</f>
        <v>0</v>
      </c>
      <c r="CA821" s="260">
        <v>2</v>
      </c>
      <c r="CB821" s="260">
        <v>7</v>
      </c>
    </row>
    <row r="822" spans="1:80" ht="12.75">
      <c r="A822" s="261">
        <v>223</v>
      </c>
      <c r="B822" s="262" t="s">
        <v>1122</v>
      </c>
      <c r="C822" s="263" t="s">
        <v>1123</v>
      </c>
      <c r="D822" s="264" t="s">
        <v>5</v>
      </c>
      <c r="E822" s="265"/>
      <c r="F822" s="265">
        <v>0</v>
      </c>
      <c r="G822" s="266">
        <f>E822*F822</f>
        <v>0</v>
      </c>
      <c r="H822" s="267">
        <v>0</v>
      </c>
      <c r="I822" s="268">
        <f>E822*H822</f>
        <v>0</v>
      </c>
      <c r="J822" s="267"/>
      <c r="K822" s="268">
        <f>E822*J822</f>
        <v>0</v>
      </c>
      <c r="O822" s="260">
        <v>2</v>
      </c>
      <c r="AA822" s="233">
        <v>7</v>
      </c>
      <c r="AB822" s="233">
        <v>1002</v>
      </c>
      <c r="AC822" s="233">
        <v>5</v>
      </c>
      <c r="AZ822" s="233">
        <v>2</v>
      </c>
      <c r="BA822" s="233">
        <f>IF(AZ822=1,G822,0)</f>
        <v>0</v>
      </c>
      <c r="BB822" s="233">
        <f>IF(AZ822=2,G822,0)</f>
        <v>0</v>
      </c>
      <c r="BC822" s="233">
        <f>IF(AZ822=3,G822,0)</f>
        <v>0</v>
      </c>
      <c r="BD822" s="233">
        <f>IF(AZ822=4,G822,0)</f>
        <v>0</v>
      </c>
      <c r="BE822" s="233">
        <f>IF(AZ822=5,G822,0)</f>
        <v>0</v>
      </c>
      <c r="CA822" s="260">
        <v>7</v>
      </c>
      <c r="CB822" s="260">
        <v>1002</v>
      </c>
    </row>
    <row r="823" spans="1:57" ht="12.75">
      <c r="A823" s="278"/>
      <c r="B823" s="279" t="s">
        <v>94</v>
      </c>
      <c r="C823" s="280" t="s">
        <v>1081</v>
      </c>
      <c r="D823" s="281"/>
      <c r="E823" s="282"/>
      <c r="F823" s="283"/>
      <c r="G823" s="284">
        <f>SUM(G792:G822)</f>
        <v>0</v>
      </c>
      <c r="H823" s="285"/>
      <c r="I823" s="286">
        <f>SUM(I792:I822)</f>
        <v>0.73582775</v>
      </c>
      <c r="J823" s="285"/>
      <c r="K823" s="286">
        <f>SUM(K792:K822)</f>
        <v>-0.2236185</v>
      </c>
      <c r="O823" s="260">
        <v>4</v>
      </c>
      <c r="BA823" s="287">
        <f>SUM(BA792:BA822)</f>
        <v>0</v>
      </c>
      <c r="BB823" s="287">
        <f>SUM(BB792:BB822)</f>
        <v>0</v>
      </c>
      <c r="BC823" s="287">
        <f>SUM(BC792:BC822)</f>
        <v>0</v>
      </c>
      <c r="BD823" s="287">
        <f>SUM(BD792:BD822)</f>
        <v>0</v>
      </c>
      <c r="BE823" s="287">
        <f>SUM(BE792:BE822)</f>
        <v>0</v>
      </c>
    </row>
    <row r="824" spans="1:15" ht="12.75">
      <c r="A824" s="250" t="s">
        <v>90</v>
      </c>
      <c r="B824" s="251" t="s">
        <v>1124</v>
      </c>
      <c r="C824" s="252" t="s">
        <v>1125</v>
      </c>
      <c r="D824" s="253"/>
      <c r="E824" s="254"/>
      <c r="F824" s="254"/>
      <c r="G824" s="255"/>
      <c r="H824" s="256"/>
      <c r="I824" s="257"/>
      <c r="J824" s="258"/>
      <c r="K824" s="259"/>
      <c r="O824" s="260">
        <v>1</v>
      </c>
    </row>
    <row r="825" spans="1:80" ht="12.75">
      <c r="A825" s="261">
        <v>224</v>
      </c>
      <c r="B825" s="262" t="s">
        <v>1127</v>
      </c>
      <c r="C825" s="263" t="s">
        <v>1128</v>
      </c>
      <c r="D825" s="264" t="s">
        <v>212</v>
      </c>
      <c r="E825" s="265">
        <v>6</v>
      </c>
      <c r="F825" s="265">
        <v>0</v>
      </c>
      <c r="G825" s="266">
        <f>E825*F825</f>
        <v>0</v>
      </c>
      <c r="H825" s="267">
        <v>0.0048</v>
      </c>
      <c r="I825" s="268">
        <f>E825*H825</f>
        <v>0.0288</v>
      </c>
      <c r="J825" s="267">
        <v>0</v>
      </c>
      <c r="K825" s="268">
        <f>E825*J825</f>
        <v>0</v>
      </c>
      <c r="O825" s="260">
        <v>2</v>
      </c>
      <c r="AA825" s="233">
        <v>1</v>
      </c>
      <c r="AB825" s="233">
        <v>7</v>
      </c>
      <c r="AC825" s="233">
        <v>7</v>
      </c>
      <c r="AZ825" s="233">
        <v>2</v>
      </c>
      <c r="BA825" s="233">
        <f>IF(AZ825=1,G825,0)</f>
        <v>0</v>
      </c>
      <c r="BB825" s="233">
        <f>IF(AZ825=2,G825,0)</f>
        <v>0</v>
      </c>
      <c r="BC825" s="233">
        <f>IF(AZ825=3,G825,0)</f>
        <v>0</v>
      </c>
      <c r="BD825" s="233">
        <f>IF(AZ825=4,G825,0)</f>
        <v>0</v>
      </c>
      <c r="BE825" s="233">
        <f>IF(AZ825=5,G825,0)</f>
        <v>0</v>
      </c>
      <c r="CA825" s="260">
        <v>1</v>
      </c>
      <c r="CB825" s="260">
        <v>7</v>
      </c>
    </row>
    <row r="826" spans="1:15" ht="12.75">
      <c r="A826" s="269"/>
      <c r="B826" s="272"/>
      <c r="C826" s="327" t="s">
        <v>1129</v>
      </c>
      <c r="D826" s="328"/>
      <c r="E826" s="273">
        <v>6</v>
      </c>
      <c r="F826" s="274"/>
      <c r="G826" s="275"/>
      <c r="H826" s="276"/>
      <c r="I826" s="270"/>
      <c r="J826" s="277"/>
      <c r="K826" s="270"/>
      <c r="M826" s="271" t="s">
        <v>1129</v>
      </c>
      <c r="O826" s="260"/>
    </row>
    <row r="827" spans="1:80" ht="12.75">
      <c r="A827" s="261">
        <v>225</v>
      </c>
      <c r="B827" s="262" t="s">
        <v>1130</v>
      </c>
      <c r="C827" s="263" t="s">
        <v>1131</v>
      </c>
      <c r="D827" s="264" t="s">
        <v>1132</v>
      </c>
      <c r="E827" s="265">
        <v>8</v>
      </c>
      <c r="F827" s="265">
        <v>0</v>
      </c>
      <c r="G827" s="266">
        <f>E827*F827</f>
        <v>0</v>
      </c>
      <c r="H827" s="267">
        <v>0.0022</v>
      </c>
      <c r="I827" s="268">
        <f>E827*H827</f>
        <v>0.0176</v>
      </c>
      <c r="J827" s="267">
        <v>0</v>
      </c>
      <c r="K827" s="268">
        <f>E827*J827</f>
        <v>0</v>
      </c>
      <c r="O827" s="260">
        <v>2</v>
      </c>
      <c r="AA827" s="233">
        <v>1</v>
      </c>
      <c r="AB827" s="233">
        <v>7</v>
      </c>
      <c r="AC827" s="233">
        <v>7</v>
      </c>
      <c r="AZ827" s="233">
        <v>2</v>
      </c>
      <c r="BA827" s="233">
        <f>IF(AZ827=1,G827,0)</f>
        <v>0</v>
      </c>
      <c r="BB827" s="233">
        <f>IF(AZ827=2,G827,0)</f>
        <v>0</v>
      </c>
      <c r="BC827" s="233">
        <f>IF(AZ827=3,G827,0)</f>
        <v>0</v>
      </c>
      <c r="BD827" s="233">
        <f>IF(AZ827=4,G827,0)</f>
        <v>0</v>
      </c>
      <c r="BE827" s="233">
        <f>IF(AZ827=5,G827,0)</f>
        <v>0</v>
      </c>
      <c r="CA827" s="260">
        <v>1</v>
      </c>
      <c r="CB827" s="260">
        <v>7</v>
      </c>
    </row>
    <row r="828" spans="1:15" ht="12.75">
      <c r="A828" s="269"/>
      <c r="B828" s="272"/>
      <c r="C828" s="327" t="s">
        <v>1133</v>
      </c>
      <c r="D828" s="328"/>
      <c r="E828" s="273">
        <v>8</v>
      </c>
      <c r="F828" s="274"/>
      <c r="G828" s="275"/>
      <c r="H828" s="276"/>
      <c r="I828" s="270"/>
      <c r="J828" s="277"/>
      <c r="K828" s="270"/>
      <c r="M828" s="271" t="s">
        <v>1133</v>
      </c>
      <c r="O828" s="260"/>
    </row>
    <row r="829" spans="1:80" ht="12.75">
      <c r="A829" s="261">
        <v>226</v>
      </c>
      <c r="B829" s="262" t="s">
        <v>1134</v>
      </c>
      <c r="C829" s="263" t="s">
        <v>1135</v>
      </c>
      <c r="D829" s="264" t="s">
        <v>106</v>
      </c>
      <c r="E829" s="265">
        <v>17.8</v>
      </c>
      <c r="F829" s="265">
        <v>0</v>
      </c>
      <c r="G829" s="266">
        <f>E829*F829</f>
        <v>0</v>
      </c>
      <c r="H829" s="267">
        <v>0</v>
      </c>
      <c r="I829" s="268">
        <f>E829*H829</f>
        <v>0</v>
      </c>
      <c r="J829" s="267">
        <v>-0.1</v>
      </c>
      <c r="K829" s="268">
        <f>E829*J829</f>
        <v>-1.7800000000000002</v>
      </c>
      <c r="O829" s="260">
        <v>2</v>
      </c>
      <c r="AA829" s="233">
        <v>1</v>
      </c>
      <c r="AB829" s="233">
        <v>7</v>
      </c>
      <c r="AC829" s="233">
        <v>7</v>
      </c>
      <c r="AZ829" s="233">
        <v>2</v>
      </c>
      <c r="BA829" s="233">
        <f>IF(AZ829=1,G829,0)</f>
        <v>0</v>
      </c>
      <c r="BB829" s="233">
        <f>IF(AZ829=2,G829,0)</f>
        <v>0</v>
      </c>
      <c r="BC829" s="233">
        <f>IF(AZ829=3,G829,0)</f>
        <v>0</v>
      </c>
      <c r="BD829" s="233">
        <f>IF(AZ829=4,G829,0)</f>
        <v>0</v>
      </c>
      <c r="BE829" s="233">
        <f>IF(AZ829=5,G829,0)</f>
        <v>0</v>
      </c>
      <c r="CA829" s="260">
        <v>1</v>
      </c>
      <c r="CB829" s="260">
        <v>7</v>
      </c>
    </row>
    <row r="830" spans="1:15" ht="12.75">
      <c r="A830" s="269"/>
      <c r="B830" s="272"/>
      <c r="C830" s="327" t="s">
        <v>1032</v>
      </c>
      <c r="D830" s="328"/>
      <c r="E830" s="273">
        <v>5</v>
      </c>
      <c r="F830" s="274"/>
      <c r="G830" s="275"/>
      <c r="H830" s="276"/>
      <c r="I830" s="270"/>
      <c r="J830" s="277"/>
      <c r="K830" s="270"/>
      <c r="M830" s="271" t="s">
        <v>1032</v>
      </c>
      <c r="O830" s="260"/>
    </row>
    <row r="831" spans="1:15" ht="12.75">
      <c r="A831" s="269"/>
      <c r="B831" s="272"/>
      <c r="C831" s="327" t="s">
        <v>1136</v>
      </c>
      <c r="D831" s="328"/>
      <c r="E831" s="273">
        <v>12.8</v>
      </c>
      <c r="F831" s="274"/>
      <c r="G831" s="275"/>
      <c r="H831" s="276"/>
      <c r="I831" s="270"/>
      <c r="J831" s="277"/>
      <c r="K831" s="270"/>
      <c r="M831" s="271" t="s">
        <v>1136</v>
      </c>
      <c r="O831" s="260"/>
    </row>
    <row r="832" spans="1:80" ht="12.75">
      <c r="A832" s="261">
        <v>227</v>
      </c>
      <c r="B832" s="262" t="s">
        <v>1137</v>
      </c>
      <c r="C832" s="263" t="s">
        <v>1138</v>
      </c>
      <c r="D832" s="264" t="s">
        <v>106</v>
      </c>
      <c r="E832" s="265">
        <v>17.8</v>
      </c>
      <c r="F832" s="265">
        <v>0</v>
      </c>
      <c r="G832" s="266">
        <f>E832*F832</f>
        <v>0</v>
      </c>
      <c r="H832" s="267">
        <v>0</v>
      </c>
      <c r="I832" s="268">
        <f>E832*H832</f>
        <v>0</v>
      </c>
      <c r="J832" s="267">
        <v>-0.00018</v>
      </c>
      <c r="K832" s="268">
        <f>E832*J832</f>
        <v>-0.0032040000000000003</v>
      </c>
      <c r="O832" s="260">
        <v>2</v>
      </c>
      <c r="AA832" s="233">
        <v>1</v>
      </c>
      <c r="AB832" s="233">
        <v>7</v>
      </c>
      <c r="AC832" s="233">
        <v>7</v>
      </c>
      <c r="AZ832" s="233">
        <v>2</v>
      </c>
      <c r="BA832" s="233">
        <f>IF(AZ832=1,G832,0)</f>
        <v>0</v>
      </c>
      <c r="BB832" s="233">
        <f>IF(AZ832=2,G832,0)</f>
        <v>0</v>
      </c>
      <c r="BC832" s="233">
        <f>IF(AZ832=3,G832,0)</f>
        <v>0</v>
      </c>
      <c r="BD832" s="233">
        <f>IF(AZ832=4,G832,0)</f>
        <v>0</v>
      </c>
      <c r="BE832" s="233">
        <f>IF(AZ832=5,G832,0)</f>
        <v>0</v>
      </c>
      <c r="CA832" s="260">
        <v>1</v>
      </c>
      <c r="CB832" s="260">
        <v>7</v>
      </c>
    </row>
    <row r="833" spans="1:80" ht="12.75">
      <c r="A833" s="261">
        <v>228</v>
      </c>
      <c r="B833" s="262" t="s">
        <v>1139</v>
      </c>
      <c r="C833" s="263" t="s">
        <v>1140</v>
      </c>
      <c r="D833" s="264" t="s">
        <v>106</v>
      </c>
      <c r="E833" s="265">
        <v>10.925</v>
      </c>
      <c r="F833" s="265">
        <v>0</v>
      </c>
      <c r="G833" s="266">
        <f>E833*F833</f>
        <v>0</v>
      </c>
      <c r="H833" s="267">
        <v>8E-05</v>
      </c>
      <c r="I833" s="268">
        <f>E833*H833</f>
        <v>0.0008740000000000001</v>
      </c>
      <c r="J833" s="267">
        <v>0</v>
      </c>
      <c r="K833" s="268">
        <f>E833*J833</f>
        <v>0</v>
      </c>
      <c r="O833" s="260">
        <v>2</v>
      </c>
      <c r="AA833" s="233">
        <v>1</v>
      </c>
      <c r="AB833" s="233">
        <v>7</v>
      </c>
      <c r="AC833" s="233">
        <v>7</v>
      </c>
      <c r="AZ833" s="233">
        <v>2</v>
      </c>
      <c r="BA833" s="233">
        <f>IF(AZ833=1,G833,0)</f>
        <v>0</v>
      </c>
      <c r="BB833" s="233">
        <f>IF(AZ833=2,G833,0)</f>
        <v>0</v>
      </c>
      <c r="BC833" s="233">
        <f>IF(AZ833=3,G833,0)</f>
        <v>0</v>
      </c>
      <c r="BD833" s="233">
        <f>IF(AZ833=4,G833,0)</f>
        <v>0</v>
      </c>
      <c r="BE833" s="233">
        <f>IF(AZ833=5,G833,0)</f>
        <v>0</v>
      </c>
      <c r="CA833" s="260">
        <v>1</v>
      </c>
      <c r="CB833" s="260">
        <v>7</v>
      </c>
    </row>
    <row r="834" spans="1:15" ht="12.75">
      <c r="A834" s="269"/>
      <c r="B834" s="272"/>
      <c r="C834" s="327" t="s">
        <v>377</v>
      </c>
      <c r="D834" s="328"/>
      <c r="E834" s="273">
        <v>6.8</v>
      </c>
      <c r="F834" s="274"/>
      <c r="G834" s="275"/>
      <c r="H834" s="276"/>
      <c r="I834" s="270"/>
      <c r="J834" s="277"/>
      <c r="K834" s="270"/>
      <c r="M834" s="271" t="s">
        <v>377</v>
      </c>
      <c r="O834" s="260"/>
    </row>
    <row r="835" spans="1:15" ht="12.75">
      <c r="A835" s="269"/>
      <c r="B835" s="272"/>
      <c r="C835" s="327" t="s">
        <v>394</v>
      </c>
      <c r="D835" s="328"/>
      <c r="E835" s="273">
        <v>4.125</v>
      </c>
      <c r="F835" s="274"/>
      <c r="G835" s="275"/>
      <c r="H835" s="276"/>
      <c r="I835" s="270"/>
      <c r="J835" s="277"/>
      <c r="K835" s="270"/>
      <c r="M835" s="271" t="s">
        <v>394</v>
      </c>
      <c r="O835" s="260"/>
    </row>
    <row r="836" spans="1:80" ht="22.5">
      <c r="A836" s="261">
        <v>229</v>
      </c>
      <c r="B836" s="262" t="s">
        <v>1141</v>
      </c>
      <c r="C836" s="263" t="s">
        <v>1142</v>
      </c>
      <c r="D836" s="264" t="s">
        <v>106</v>
      </c>
      <c r="E836" s="265">
        <v>79.422</v>
      </c>
      <c r="F836" s="265">
        <v>0</v>
      </c>
      <c r="G836" s="266">
        <f>E836*F836</f>
        <v>0</v>
      </c>
      <c r="H836" s="267">
        <v>0</v>
      </c>
      <c r="I836" s="268">
        <f>E836*H836</f>
        <v>0</v>
      </c>
      <c r="J836" s="267"/>
      <c r="K836" s="268">
        <f>E836*J836</f>
        <v>0</v>
      </c>
      <c r="O836" s="260">
        <v>2</v>
      </c>
      <c r="AA836" s="233">
        <v>12</v>
      </c>
      <c r="AB836" s="233">
        <v>0</v>
      </c>
      <c r="AC836" s="233">
        <v>275</v>
      </c>
      <c r="AZ836" s="233">
        <v>2</v>
      </c>
      <c r="BA836" s="233">
        <f>IF(AZ836=1,G836,0)</f>
        <v>0</v>
      </c>
      <c r="BB836" s="233">
        <f>IF(AZ836=2,G836,0)</f>
        <v>0</v>
      </c>
      <c r="BC836" s="233">
        <f>IF(AZ836=3,G836,0)</f>
        <v>0</v>
      </c>
      <c r="BD836" s="233">
        <f>IF(AZ836=4,G836,0)</f>
        <v>0</v>
      </c>
      <c r="BE836" s="233">
        <f>IF(AZ836=5,G836,0)</f>
        <v>0</v>
      </c>
      <c r="CA836" s="260">
        <v>12</v>
      </c>
      <c r="CB836" s="260">
        <v>0</v>
      </c>
    </row>
    <row r="837" spans="1:15" ht="12.75">
      <c r="A837" s="269"/>
      <c r="B837" s="272"/>
      <c r="C837" s="327" t="s">
        <v>1143</v>
      </c>
      <c r="D837" s="328"/>
      <c r="E837" s="273">
        <v>79.422</v>
      </c>
      <c r="F837" s="274"/>
      <c r="G837" s="275"/>
      <c r="H837" s="276"/>
      <c r="I837" s="270"/>
      <c r="J837" s="277"/>
      <c r="K837" s="270"/>
      <c r="M837" s="271" t="s">
        <v>1143</v>
      </c>
      <c r="O837" s="260"/>
    </row>
    <row r="838" spans="1:80" ht="12.75">
      <c r="A838" s="261">
        <v>230</v>
      </c>
      <c r="B838" s="262" t="s">
        <v>1144</v>
      </c>
      <c r="C838" s="263" t="s">
        <v>1145</v>
      </c>
      <c r="D838" s="264" t="s">
        <v>5</v>
      </c>
      <c r="E838" s="265"/>
      <c r="F838" s="265">
        <v>0</v>
      </c>
      <c r="G838" s="266">
        <f>E838*F838</f>
        <v>0</v>
      </c>
      <c r="H838" s="267">
        <v>0</v>
      </c>
      <c r="I838" s="268">
        <f>E838*H838</f>
        <v>0</v>
      </c>
      <c r="J838" s="267"/>
      <c r="K838" s="268">
        <f>E838*J838</f>
        <v>0</v>
      </c>
      <c r="O838" s="260">
        <v>2</v>
      </c>
      <c r="AA838" s="233">
        <v>7</v>
      </c>
      <c r="AB838" s="233">
        <v>1002</v>
      </c>
      <c r="AC838" s="233">
        <v>5</v>
      </c>
      <c r="AZ838" s="233">
        <v>2</v>
      </c>
      <c r="BA838" s="233">
        <f>IF(AZ838=1,G838,0)</f>
        <v>0</v>
      </c>
      <c r="BB838" s="233">
        <f>IF(AZ838=2,G838,0)</f>
        <v>0</v>
      </c>
      <c r="BC838" s="233">
        <f>IF(AZ838=3,G838,0)</f>
        <v>0</v>
      </c>
      <c r="BD838" s="233">
        <f>IF(AZ838=4,G838,0)</f>
        <v>0</v>
      </c>
      <c r="BE838" s="233">
        <f>IF(AZ838=5,G838,0)</f>
        <v>0</v>
      </c>
      <c r="CA838" s="260">
        <v>7</v>
      </c>
      <c r="CB838" s="260">
        <v>1002</v>
      </c>
    </row>
    <row r="839" spans="1:57" ht="12.75">
      <c r="A839" s="278"/>
      <c r="B839" s="279" t="s">
        <v>94</v>
      </c>
      <c r="C839" s="280" t="s">
        <v>1126</v>
      </c>
      <c r="D839" s="281"/>
      <c r="E839" s="282"/>
      <c r="F839" s="283"/>
      <c r="G839" s="284">
        <f>SUM(G824:G838)</f>
        <v>0</v>
      </c>
      <c r="H839" s="285"/>
      <c r="I839" s="286">
        <f>SUM(I824:I838)</f>
        <v>0.047274</v>
      </c>
      <c r="J839" s="285"/>
      <c r="K839" s="286">
        <f>SUM(K824:K838)</f>
        <v>-1.7832040000000002</v>
      </c>
      <c r="O839" s="260">
        <v>4</v>
      </c>
      <c r="BA839" s="287">
        <f>SUM(BA824:BA838)</f>
        <v>0</v>
      </c>
      <c r="BB839" s="287">
        <f>SUM(BB824:BB838)</f>
        <v>0</v>
      </c>
      <c r="BC839" s="287">
        <f>SUM(BC824:BC838)</f>
        <v>0</v>
      </c>
      <c r="BD839" s="287">
        <f>SUM(BD824:BD838)</f>
        <v>0</v>
      </c>
      <c r="BE839" s="287">
        <f>SUM(BE824:BE838)</f>
        <v>0</v>
      </c>
    </row>
    <row r="840" spans="1:15" ht="12.75">
      <c r="A840" s="250" t="s">
        <v>90</v>
      </c>
      <c r="B840" s="251" t="s">
        <v>1146</v>
      </c>
      <c r="C840" s="252" t="s">
        <v>1147</v>
      </c>
      <c r="D840" s="253"/>
      <c r="E840" s="254"/>
      <c r="F840" s="254"/>
      <c r="G840" s="255"/>
      <c r="H840" s="256"/>
      <c r="I840" s="257"/>
      <c r="J840" s="258"/>
      <c r="K840" s="259"/>
      <c r="O840" s="260">
        <v>1</v>
      </c>
    </row>
    <row r="841" spans="1:80" ht="22.5">
      <c r="A841" s="261">
        <v>231</v>
      </c>
      <c r="B841" s="262" t="s">
        <v>1149</v>
      </c>
      <c r="C841" s="263" t="s">
        <v>1150</v>
      </c>
      <c r="D841" s="264" t="s">
        <v>212</v>
      </c>
      <c r="E841" s="265">
        <v>1</v>
      </c>
      <c r="F841" s="265">
        <v>0</v>
      </c>
      <c r="G841" s="266">
        <f>E841*F841</f>
        <v>0</v>
      </c>
      <c r="H841" s="267">
        <v>0</v>
      </c>
      <c r="I841" s="268">
        <f>E841*H841</f>
        <v>0</v>
      </c>
      <c r="J841" s="267">
        <v>0</v>
      </c>
      <c r="K841" s="268">
        <f>E841*J841</f>
        <v>0</v>
      </c>
      <c r="O841" s="260">
        <v>2</v>
      </c>
      <c r="AA841" s="233">
        <v>1</v>
      </c>
      <c r="AB841" s="233">
        <v>0</v>
      </c>
      <c r="AC841" s="233">
        <v>0</v>
      </c>
      <c r="AZ841" s="233">
        <v>2</v>
      </c>
      <c r="BA841" s="233">
        <f>IF(AZ841=1,G841,0)</f>
        <v>0</v>
      </c>
      <c r="BB841" s="233">
        <f>IF(AZ841=2,G841,0)</f>
        <v>0</v>
      </c>
      <c r="BC841" s="233">
        <f>IF(AZ841=3,G841,0)</f>
        <v>0</v>
      </c>
      <c r="BD841" s="233">
        <f>IF(AZ841=4,G841,0)</f>
        <v>0</v>
      </c>
      <c r="BE841" s="233">
        <f>IF(AZ841=5,G841,0)</f>
        <v>0</v>
      </c>
      <c r="CA841" s="260">
        <v>1</v>
      </c>
      <c r="CB841" s="260">
        <v>0</v>
      </c>
    </row>
    <row r="842" spans="1:15" ht="12.75">
      <c r="A842" s="269"/>
      <c r="B842" s="272"/>
      <c r="C842" s="327" t="s">
        <v>1151</v>
      </c>
      <c r="D842" s="328"/>
      <c r="E842" s="273">
        <v>1</v>
      </c>
      <c r="F842" s="274"/>
      <c r="G842" s="275"/>
      <c r="H842" s="276"/>
      <c r="I842" s="270"/>
      <c r="J842" s="277"/>
      <c r="K842" s="270"/>
      <c r="M842" s="271" t="s">
        <v>1151</v>
      </c>
      <c r="O842" s="260"/>
    </row>
    <row r="843" spans="1:80" ht="22.5">
      <c r="A843" s="261">
        <v>232</v>
      </c>
      <c r="B843" s="262" t="s">
        <v>1152</v>
      </c>
      <c r="C843" s="263" t="s">
        <v>1153</v>
      </c>
      <c r="D843" s="264" t="s">
        <v>212</v>
      </c>
      <c r="E843" s="265">
        <v>25</v>
      </c>
      <c r="F843" s="265">
        <v>0</v>
      </c>
      <c r="G843" s="266">
        <f>E843*F843</f>
        <v>0</v>
      </c>
      <c r="H843" s="267">
        <v>0</v>
      </c>
      <c r="I843" s="268">
        <f>E843*H843</f>
        <v>0</v>
      </c>
      <c r="J843" s="267">
        <v>0</v>
      </c>
      <c r="K843" s="268">
        <f>E843*J843</f>
        <v>0</v>
      </c>
      <c r="O843" s="260">
        <v>2</v>
      </c>
      <c r="AA843" s="233">
        <v>1</v>
      </c>
      <c r="AB843" s="233">
        <v>0</v>
      </c>
      <c r="AC843" s="233">
        <v>0</v>
      </c>
      <c r="AZ843" s="233">
        <v>2</v>
      </c>
      <c r="BA843" s="233">
        <f>IF(AZ843=1,G843,0)</f>
        <v>0</v>
      </c>
      <c r="BB843" s="233">
        <f>IF(AZ843=2,G843,0)</f>
        <v>0</v>
      </c>
      <c r="BC843" s="233">
        <f>IF(AZ843=3,G843,0)</f>
        <v>0</v>
      </c>
      <c r="BD843" s="233">
        <f>IF(AZ843=4,G843,0)</f>
        <v>0</v>
      </c>
      <c r="BE843" s="233">
        <f>IF(AZ843=5,G843,0)</f>
        <v>0</v>
      </c>
      <c r="CA843" s="260">
        <v>1</v>
      </c>
      <c r="CB843" s="260">
        <v>0</v>
      </c>
    </row>
    <row r="844" spans="1:80" ht="12.75">
      <c r="A844" s="261">
        <v>233</v>
      </c>
      <c r="B844" s="262" t="s">
        <v>1154</v>
      </c>
      <c r="C844" s="263" t="s">
        <v>1155</v>
      </c>
      <c r="D844" s="264" t="s">
        <v>212</v>
      </c>
      <c r="E844" s="265">
        <v>2</v>
      </c>
      <c r="F844" s="265">
        <v>0</v>
      </c>
      <c r="G844" s="266">
        <f>E844*F844</f>
        <v>0</v>
      </c>
      <c r="H844" s="267">
        <v>0.02658</v>
      </c>
      <c r="I844" s="268">
        <f>E844*H844</f>
        <v>0.05316</v>
      </c>
      <c r="J844" s="267">
        <v>0</v>
      </c>
      <c r="K844" s="268">
        <f>E844*J844</f>
        <v>0</v>
      </c>
      <c r="O844" s="260">
        <v>2</v>
      </c>
      <c r="AA844" s="233">
        <v>2</v>
      </c>
      <c r="AB844" s="233">
        <v>7</v>
      </c>
      <c r="AC844" s="233">
        <v>7</v>
      </c>
      <c r="AZ844" s="233">
        <v>2</v>
      </c>
      <c r="BA844" s="233">
        <f>IF(AZ844=1,G844,0)</f>
        <v>0</v>
      </c>
      <c r="BB844" s="233">
        <f>IF(AZ844=2,G844,0)</f>
        <v>0</v>
      </c>
      <c r="BC844" s="233">
        <f>IF(AZ844=3,G844,0)</f>
        <v>0</v>
      </c>
      <c r="BD844" s="233">
        <f>IF(AZ844=4,G844,0)</f>
        <v>0</v>
      </c>
      <c r="BE844" s="233">
        <f>IF(AZ844=5,G844,0)</f>
        <v>0</v>
      </c>
      <c r="CA844" s="260">
        <v>2</v>
      </c>
      <c r="CB844" s="260">
        <v>7</v>
      </c>
    </row>
    <row r="845" spans="1:15" ht="12.75">
      <c r="A845" s="269"/>
      <c r="B845" s="272"/>
      <c r="C845" s="327" t="s">
        <v>1156</v>
      </c>
      <c r="D845" s="328"/>
      <c r="E845" s="273">
        <v>1</v>
      </c>
      <c r="F845" s="274"/>
      <c r="G845" s="275"/>
      <c r="H845" s="276"/>
      <c r="I845" s="270"/>
      <c r="J845" s="277"/>
      <c r="K845" s="270"/>
      <c r="M845" s="271" t="s">
        <v>1156</v>
      </c>
      <c r="O845" s="260"/>
    </row>
    <row r="846" spans="1:15" ht="12.75">
      <c r="A846" s="269"/>
      <c r="B846" s="272"/>
      <c r="C846" s="327" t="s">
        <v>1157</v>
      </c>
      <c r="D846" s="328"/>
      <c r="E846" s="273">
        <v>1</v>
      </c>
      <c r="F846" s="274"/>
      <c r="G846" s="275"/>
      <c r="H846" s="276"/>
      <c r="I846" s="270"/>
      <c r="J846" s="277"/>
      <c r="K846" s="270"/>
      <c r="M846" s="271" t="s">
        <v>1157</v>
      </c>
      <c r="O846" s="260"/>
    </row>
    <row r="847" spans="1:80" ht="12.75">
      <c r="A847" s="261">
        <v>234</v>
      </c>
      <c r="B847" s="262" t="s">
        <v>1158</v>
      </c>
      <c r="C847" s="263" t="s">
        <v>1159</v>
      </c>
      <c r="D847" s="264" t="s">
        <v>212</v>
      </c>
      <c r="E847" s="265">
        <v>7</v>
      </c>
      <c r="F847" s="265">
        <v>0</v>
      </c>
      <c r="G847" s="266">
        <f>E847*F847</f>
        <v>0</v>
      </c>
      <c r="H847" s="267">
        <v>0.04187</v>
      </c>
      <c r="I847" s="268">
        <f>E847*H847</f>
        <v>0.29308999999999996</v>
      </c>
      <c r="J847" s="267">
        <v>0</v>
      </c>
      <c r="K847" s="268">
        <f>E847*J847</f>
        <v>0</v>
      </c>
      <c r="O847" s="260">
        <v>2</v>
      </c>
      <c r="AA847" s="233">
        <v>2</v>
      </c>
      <c r="AB847" s="233">
        <v>7</v>
      </c>
      <c r="AC847" s="233">
        <v>7</v>
      </c>
      <c r="AZ847" s="233">
        <v>2</v>
      </c>
      <c r="BA847" s="233">
        <f>IF(AZ847=1,G847,0)</f>
        <v>0</v>
      </c>
      <c r="BB847" s="233">
        <f>IF(AZ847=2,G847,0)</f>
        <v>0</v>
      </c>
      <c r="BC847" s="233">
        <f>IF(AZ847=3,G847,0)</f>
        <v>0</v>
      </c>
      <c r="BD847" s="233">
        <f>IF(AZ847=4,G847,0)</f>
        <v>0</v>
      </c>
      <c r="BE847" s="233">
        <f>IF(AZ847=5,G847,0)</f>
        <v>0</v>
      </c>
      <c r="CA847" s="260">
        <v>2</v>
      </c>
      <c r="CB847" s="260">
        <v>7</v>
      </c>
    </row>
    <row r="848" spans="1:15" ht="12.75">
      <c r="A848" s="269"/>
      <c r="B848" s="272"/>
      <c r="C848" s="327" t="s">
        <v>1160</v>
      </c>
      <c r="D848" s="328"/>
      <c r="E848" s="273">
        <v>1</v>
      </c>
      <c r="F848" s="274"/>
      <c r="G848" s="275"/>
      <c r="H848" s="276"/>
      <c r="I848" s="270"/>
      <c r="J848" s="277"/>
      <c r="K848" s="270"/>
      <c r="M848" s="271" t="s">
        <v>1160</v>
      </c>
      <c r="O848" s="260"/>
    </row>
    <row r="849" spans="1:15" ht="12.75">
      <c r="A849" s="269"/>
      <c r="B849" s="272"/>
      <c r="C849" s="327" t="s">
        <v>1161</v>
      </c>
      <c r="D849" s="328"/>
      <c r="E849" s="273">
        <v>1</v>
      </c>
      <c r="F849" s="274"/>
      <c r="G849" s="275"/>
      <c r="H849" s="276"/>
      <c r="I849" s="270"/>
      <c r="J849" s="277"/>
      <c r="K849" s="270"/>
      <c r="M849" s="271" t="s">
        <v>1161</v>
      </c>
      <c r="O849" s="260"/>
    </row>
    <row r="850" spans="1:15" ht="12.75">
      <c r="A850" s="269"/>
      <c r="B850" s="272"/>
      <c r="C850" s="327" t="s">
        <v>1162</v>
      </c>
      <c r="D850" s="328"/>
      <c r="E850" s="273">
        <v>1</v>
      </c>
      <c r="F850" s="274"/>
      <c r="G850" s="275"/>
      <c r="H850" s="276"/>
      <c r="I850" s="270"/>
      <c r="J850" s="277"/>
      <c r="K850" s="270"/>
      <c r="M850" s="271" t="s">
        <v>1162</v>
      </c>
      <c r="O850" s="260"/>
    </row>
    <row r="851" spans="1:15" ht="12.75">
      <c r="A851" s="269"/>
      <c r="B851" s="272"/>
      <c r="C851" s="327" t="s">
        <v>1163</v>
      </c>
      <c r="D851" s="328"/>
      <c r="E851" s="273">
        <v>1</v>
      </c>
      <c r="F851" s="274"/>
      <c r="G851" s="275"/>
      <c r="H851" s="276"/>
      <c r="I851" s="270"/>
      <c r="J851" s="277"/>
      <c r="K851" s="270"/>
      <c r="M851" s="271" t="s">
        <v>1163</v>
      </c>
      <c r="O851" s="260"/>
    </row>
    <row r="852" spans="1:15" ht="12.75">
      <c r="A852" s="269"/>
      <c r="B852" s="272"/>
      <c r="C852" s="327" t="s">
        <v>1164</v>
      </c>
      <c r="D852" s="328"/>
      <c r="E852" s="273">
        <v>1</v>
      </c>
      <c r="F852" s="274"/>
      <c r="G852" s="275"/>
      <c r="H852" s="276"/>
      <c r="I852" s="270"/>
      <c r="J852" s="277"/>
      <c r="K852" s="270"/>
      <c r="M852" s="271" t="s">
        <v>1164</v>
      </c>
      <c r="O852" s="260"/>
    </row>
    <row r="853" spans="1:15" ht="12.75">
      <c r="A853" s="269"/>
      <c r="B853" s="272"/>
      <c r="C853" s="327" t="s">
        <v>1165</v>
      </c>
      <c r="D853" s="328"/>
      <c r="E853" s="273">
        <v>1</v>
      </c>
      <c r="F853" s="274"/>
      <c r="G853" s="275"/>
      <c r="H853" s="276"/>
      <c r="I853" s="270"/>
      <c r="J853" s="277"/>
      <c r="K853" s="270"/>
      <c r="M853" s="271" t="s">
        <v>1165</v>
      </c>
      <c r="O853" s="260"/>
    </row>
    <row r="854" spans="1:15" ht="12.75">
      <c r="A854" s="269"/>
      <c r="B854" s="272"/>
      <c r="C854" s="327" t="s">
        <v>1166</v>
      </c>
      <c r="D854" s="328"/>
      <c r="E854" s="273">
        <v>1</v>
      </c>
      <c r="F854" s="274"/>
      <c r="G854" s="275"/>
      <c r="H854" s="276"/>
      <c r="I854" s="270"/>
      <c r="J854" s="277"/>
      <c r="K854" s="270"/>
      <c r="M854" s="271" t="s">
        <v>1166</v>
      </c>
      <c r="O854" s="260"/>
    </row>
    <row r="855" spans="1:80" ht="22.5">
      <c r="A855" s="261">
        <v>235</v>
      </c>
      <c r="B855" s="262" t="s">
        <v>1167</v>
      </c>
      <c r="C855" s="263" t="s">
        <v>1168</v>
      </c>
      <c r="D855" s="264" t="s">
        <v>182</v>
      </c>
      <c r="E855" s="265">
        <v>45.5</v>
      </c>
      <c r="F855" s="265">
        <v>0</v>
      </c>
      <c r="G855" s="266">
        <f>E855*F855</f>
        <v>0</v>
      </c>
      <c r="H855" s="267">
        <v>0.00372</v>
      </c>
      <c r="I855" s="268">
        <f>E855*H855</f>
        <v>0.16926000000000002</v>
      </c>
      <c r="J855" s="267">
        <v>0</v>
      </c>
      <c r="K855" s="268">
        <f>E855*J855</f>
        <v>0</v>
      </c>
      <c r="O855" s="260">
        <v>2</v>
      </c>
      <c r="AA855" s="233">
        <v>2</v>
      </c>
      <c r="AB855" s="233">
        <v>7</v>
      </c>
      <c r="AC855" s="233">
        <v>7</v>
      </c>
      <c r="AZ855" s="233">
        <v>2</v>
      </c>
      <c r="BA855" s="233">
        <f>IF(AZ855=1,G855,0)</f>
        <v>0</v>
      </c>
      <c r="BB855" s="233">
        <f>IF(AZ855=2,G855,0)</f>
        <v>0</v>
      </c>
      <c r="BC855" s="233">
        <f>IF(AZ855=3,G855,0)</f>
        <v>0</v>
      </c>
      <c r="BD855" s="233">
        <f>IF(AZ855=4,G855,0)</f>
        <v>0</v>
      </c>
      <c r="BE855" s="233">
        <f>IF(AZ855=5,G855,0)</f>
        <v>0</v>
      </c>
      <c r="CA855" s="260">
        <v>2</v>
      </c>
      <c r="CB855" s="260">
        <v>7</v>
      </c>
    </row>
    <row r="856" spans="1:15" ht="12.75">
      <c r="A856" s="269"/>
      <c r="B856" s="272"/>
      <c r="C856" s="327" t="s">
        <v>1169</v>
      </c>
      <c r="D856" s="328"/>
      <c r="E856" s="273">
        <v>45.5</v>
      </c>
      <c r="F856" s="274"/>
      <c r="G856" s="275"/>
      <c r="H856" s="276"/>
      <c r="I856" s="270"/>
      <c r="J856" s="277"/>
      <c r="K856" s="270"/>
      <c r="M856" s="271" t="s">
        <v>1169</v>
      </c>
      <c r="O856" s="260"/>
    </row>
    <row r="857" spans="1:80" ht="12.75">
      <c r="A857" s="261">
        <v>236</v>
      </c>
      <c r="B857" s="262" t="s">
        <v>1170</v>
      </c>
      <c r="C857" s="263" t="s">
        <v>1171</v>
      </c>
      <c r="D857" s="264" t="s">
        <v>1172</v>
      </c>
      <c r="E857" s="265">
        <v>1</v>
      </c>
      <c r="F857" s="265">
        <v>0</v>
      </c>
      <c r="G857" s="266">
        <f>E857*F857</f>
        <v>0</v>
      </c>
      <c r="H857" s="267">
        <v>0</v>
      </c>
      <c r="I857" s="268">
        <f>E857*H857</f>
        <v>0</v>
      </c>
      <c r="J857" s="267"/>
      <c r="K857" s="268">
        <f>E857*J857</f>
        <v>0</v>
      </c>
      <c r="O857" s="260">
        <v>2</v>
      </c>
      <c r="AA857" s="233">
        <v>12</v>
      </c>
      <c r="AB857" s="233">
        <v>0</v>
      </c>
      <c r="AC857" s="233">
        <v>420</v>
      </c>
      <c r="AZ857" s="233">
        <v>2</v>
      </c>
      <c r="BA857" s="233">
        <f>IF(AZ857=1,G857,0)</f>
        <v>0</v>
      </c>
      <c r="BB857" s="233">
        <f>IF(AZ857=2,G857,0)</f>
        <v>0</v>
      </c>
      <c r="BC857" s="233">
        <f>IF(AZ857=3,G857,0)</f>
        <v>0</v>
      </c>
      <c r="BD857" s="233">
        <f>IF(AZ857=4,G857,0)</f>
        <v>0</v>
      </c>
      <c r="BE857" s="233">
        <f>IF(AZ857=5,G857,0)</f>
        <v>0</v>
      </c>
      <c r="CA857" s="260">
        <v>12</v>
      </c>
      <c r="CB857" s="260">
        <v>0</v>
      </c>
    </row>
    <row r="858" spans="1:80" ht="12.75">
      <c r="A858" s="261">
        <v>237</v>
      </c>
      <c r="B858" s="262" t="s">
        <v>1173</v>
      </c>
      <c r="C858" s="263" t="s">
        <v>1174</v>
      </c>
      <c r="D858" s="264" t="s">
        <v>212</v>
      </c>
      <c r="E858" s="265">
        <v>1</v>
      </c>
      <c r="F858" s="265">
        <v>0</v>
      </c>
      <c r="G858" s="266">
        <f>E858*F858</f>
        <v>0</v>
      </c>
      <c r="H858" s="267">
        <v>0</v>
      </c>
      <c r="I858" s="268">
        <f>E858*H858</f>
        <v>0</v>
      </c>
      <c r="J858" s="267"/>
      <c r="K858" s="268">
        <f>E858*J858</f>
        <v>0</v>
      </c>
      <c r="O858" s="260">
        <v>2</v>
      </c>
      <c r="AA858" s="233">
        <v>12</v>
      </c>
      <c r="AB858" s="233">
        <v>0</v>
      </c>
      <c r="AC858" s="233">
        <v>533</v>
      </c>
      <c r="AZ858" s="233">
        <v>2</v>
      </c>
      <c r="BA858" s="233">
        <f>IF(AZ858=1,G858,0)</f>
        <v>0</v>
      </c>
      <c r="BB858" s="233">
        <f>IF(AZ858=2,G858,0)</f>
        <v>0</v>
      </c>
      <c r="BC858" s="233">
        <f>IF(AZ858=3,G858,0)</f>
        <v>0</v>
      </c>
      <c r="BD858" s="233">
        <f>IF(AZ858=4,G858,0)</f>
        <v>0</v>
      </c>
      <c r="BE858" s="233">
        <f>IF(AZ858=5,G858,0)</f>
        <v>0</v>
      </c>
      <c r="CA858" s="260">
        <v>12</v>
      </c>
      <c r="CB858" s="260">
        <v>0</v>
      </c>
    </row>
    <row r="859" spans="1:15" ht="12.75">
      <c r="A859" s="269"/>
      <c r="B859" s="272"/>
      <c r="C859" s="327" t="s">
        <v>1175</v>
      </c>
      <c r="D859" s="328"/>
      <c r="E859" s="273">
        <v>1</v>
      </c>
      <c r="F859" s="274"/>
      <c r="G859" s="275"/>
      <c r="H859" s="276"/>
      <c r="I859" s="270"/>
      <c r="J859" s="277"/>
      <c r="K859" s="270"/>
      <c r="M859" s="271" t="s">
        <v>1175</v>
      </c>
      <c r="O859" s="260"/>
    </row>
    <row r="860" spans="1:80" ht="12.75">
      <c r="A860" s="261">
        <v>238</v>
      </c>
      <c r="B860" s="262" t="s">
        <v>1176</v>
      </c>
      <c r="C860" s="263" t="s">
        <v>1177</v>
      </c>
      <c r="D860" s="264" t="s">
        <v>212</v>
      </c>
      <c r="E860" s="265">
        <v>1</v>
      </c>
      <c r="F860" s="265">
        <v>0</v>
      </c>
      <c r="G860" s="266">
        <f>E860*F860</f>
        <v>0</v>
      </c>
      <c r="H860" s="267">
        <v>0</v>
      </c>
      <c r="I860" s="268">
        <f>E860*H860</f>
        <v>0</v>
      </c>
      <c r="J860" s="267"/>
      <c r="K860" s="268">
        <f>E860*J860</f>
        <v>0</v>
      </c>
      <c r="O860" s="260">
        <v>2</v>
      </c>
      <c r="AA860" s="233">
        <v>12</v>
      </c>
      <c r="AB860" s="233">
        <v>0</v>
      </c>
      <c r="AC860" s="233">
        <v>534</v>
      </c>
      <c r="AZ860" s="233">
        <v>2</v>
      </c>
      <c r="BA860" s="233">
        <f>IF(AZ860=1,G860,0)</f>
        <v>0</v>
      </c>
      <c r="BB860" s="233">
        <f>IF(AZ860=2,G860,0)</f>
        <v>0</v>
      </c>
      <c r="BC860" s="233">
        <f>IF(AZ860=3,G860,0)</f>
        <v>0</v>
      </c>
      <c r="BD860" s="233">
        <f>IF(AZ860=4,G860,0)</f>
        <v>0</v>
      </c>
      <c r="BE860" s="233">
        <f>IF(AZ860=5,G860,0)</f>
        <v>0</v>
      </c>
      <c r="CA860" s="260">
        <v>12</v>
      </c>
      <c r="CB860" s="260">
        <v>0</v>
      </c>
    </row>
    <row r="861" spans="1:15" ht="12.75">
      <c r="A861" s="269"/>
      <c r="B861" s="272"/>
      <c r="C861" s="327" t="s">
        <v>1178</v>
      </c>
      <c r="D861" s="328"/>
      <c r="E861" s="273">
        <v>1</v>
      </c>
      <c r="F861" s="274"/>
      <c r="G861" s="275"/>
      <c r="H861" s="276"/>
      <c r="I861" s="270"/>
      <c r="J861" s="277"/>
      <c r="K861" s="270"/>
      <c r="M861" s="271" t="s">
        <v>1178</v>
      </c>
      <c r="O861" s="260"/>
    </row>
    <row r="862" spans="1:80" ht="12.75">
      <c r="A862" s="261">
        <v>239</v>
      </c>
      <c r="B862" s="262" t="s">
        <v>1179</v>
      </c>
      <c r="C862" s="263" t="s">
        <v>1180</v>
      </c>
      <c r="D862" s="264" t="s">
        <v>212</v>
      </c>
      <c r="E862" s="265">
        <v>1</v>
      </c>
      <c r="F862" s="265">
        <v>0</v>
      </c>
      <c r="G862" s="266">
        <f>E862*F862</f>
        <v>0</v>
      </c>
      <c r="H862" s="267">
        <v>0</v>
      </c>
      <c r="I862" s="268">
        <f>E862*H862</f>
        <v>0</v>
      </c>
      <c r="J862" s="267"/>
      <c r="K862" s="268">
        <f>E862*J862</f>
        <v>0</v>
      </c>
      <c r="O862" s="260">
        <v>2</v>
      </c>
      <c r="AA862" s="233">
        <v>12</v>
      </c>
      <c r="AB862" s="233">
        <v>0</v>
      </c>
      <c r="AC862" s="233">
        <v>535</v>
      </c>
      <c r="AZ862" s="233">
        <v>2</v>
      </c>
      <c r="BA862" s="233">
        <f>IF(AZ862=1,G862,0)</f>
        <v>0</v>
      </c>
      <c r="BB862" s="233">
        <f>IF(AZ862=2,G862,0)</f>
        <v>0</v>
      </c>
      <c r="BC862" s="233">
        <f>IF(AZ862=3,G862,0)</f>
        <v>0</v>
      </c>
      <c r="BD862" s="233">
        <f>IF(AZ862=4,G862,0)</f>
        <v>0</v>
      </c>
      <c r="BE862" s="233">
        <f>IF(AZ862=5,G862,0)</f>
        <v>0</v>
      </c>
      <c r="CA862" s="260">
        <v>12</v>
      </c>
      <c r="CB862" s="260">
        <v>0</v>
      </c>
    </row>
    <row r="863" spans="1:15" ht="12.75">
      <c r="A863" s="269"/>
      <c r="B863" s="272"/>
      <c r="C863" s="327" t="s">
        <v>1181</v>
      </c>
      <c r="D863" s="328"/>
      <c r="E863" s="273">
        <v>1</v>
      </c>
      <c r="F863" s="274"/>
      <c r="G863" s="275"/>
      <c r="H863" s="276"/>
      <c r="I863" s="270"/>
      <c r="J863" s="277"/>
      <c r="K863" s="270"/>
      <c r="M863" s="271" t="s">
        <v>1181</v>
      </c>
      <c r="O863" s="260"/>
    </row>
    <row r="864" spans="1:80" ht="12.75">
      <c r="A864" s="261">
        <v>240</v>
      </c>
      <c r="B864" s="262" t="s">
        <v>1182</v>
      </c>
      <c r="C864" s="263" t="s">
        <v>1183</v>
      </c>
      <c r="D864" s="264" t="s">
        <v>212</v>
      </c>
      <c r="E864" s="265">
        <v>1</v>
      </c>
      <c r="F864" s="265">
        <v>0</v>
      </c>
      <c r="G864" s="266">
        <f>E864*F864</f>
        <v>0</v>
      </c>
      <c r="H864" s="267">
        <v>0</v>
      </c>
      <c r="I864" s="268">
        <f>E864*H864</f>
        <v>0</v>
      </c>
      <c r="J864" s="267"/>
      <c r="K864" s="268">
        <f>E864*J864</f>
        <v>0</v>
      </c>
      <c r="O864" s="260">
        <v>2</v>
      </c>
      <c r="AA864" s="233">
        <v>12</v>
      </c>
      <c r="AB864" s="233">
        <v>0</v>
      </c>
      <c r="AC864" s="233">
        <v>536</v>
      </c>
      <c r="AZ864" s="233">
        <v>2</v>
      </c>
      <c r="BA864" s="233">
        <f>IF(AZ864=1,G864,0)</f>
        <v>0</v>
      </c>
      <c r="BB864" s="233">
        <f>IF(AZ864=2,G864,0)</f>
        <v>0</v>
      </c>
      <c r="BC864" s="233">
        <f>IF(AZ864=3,G864,0)</f>
        <v>0</v>
      </c>
      <c r="BD864" s="233">
        <f>IF(AZ864=4,G864,0)</f>
        <v>0</v>
      </c>
      <c r="BE864" s="233">
        <f>IF(AZ864=5,G864,0)</f>
        <v>0</v>
      </c>
      <c r="CA864" s="260">
        <v>12</v>
      </c>
      <c r="CB864" s="260">
        <v>0</v>
      </c>
    </row>
    <row r="865" spans="1:15" ht="12.75">
      <c r="A865" s="269"/>
      <c r="B865" s="272"/>
      <c r="C865" s="327" t="s">
        <v>1184</v>
      </c>
      <c r="D865" s="328"/>
      <c r="E865" s="273">
        <v>1</v>
      </c>
      <c r="F865" s="274"/>
      <c r="G865" s="275"/>
      <c r="H865" s="276"/>
      <c r="I865" s="270"/>
      <c r="J865" s="277"/>
      <c r="K865" s="270"/>
      <c r="M865" s="271" t="s">
        <v>1184</v>
      </c>
      <c r="O865" s="260"/>
    </row>
    <row r="866" spans="1:80" ht="12.75">
      <c r="A866" s="261">
        <v>241</v>
      </c>
      <c r="B866" s="262" t="s">
        <v>1185</v>
      </c>
      <c r="C866" s="263" t="s">
        <v>1186</v>
      </c>
      <c r="D866" s="264" t="s">
        <v>212</v>
      </c>
      <c r="E866" s="265">
        <v>3</v>
      </c>
      <c r="F866" s="265">
        <v>0</v>
      </c>
      <c r="G866" s="266">
        <f>E866*F866</f>
        <v>0</v>
      </c>
      <c r="H866" s="267">
        <v>0</v>
      </c>
      <c r="I866" s="268">
        <f>E866*H866</f>
        <v>0</v>
      </c>
      <c r="J866" s="267"/>
      <c r="K866" s="268">
        <f>E866*J866</f>
        <v>0</v>
      </c>
      <c r="O866" s="260">
        <v>2</v>
      </c>
      <c r="AA866" s="233">
        <v>12</v>
      </c>
      <c r="AB866" s="233">
        <v>0</v>
      </c>
      <c r="AC866" s="233">
        <v>537</v>
      </c>
      <c r="AZ866" s="233">
        <v>2</v>
      </c>
      <c r="BA866" s="233">
        <f>IF(AZ866=1,G866,0)</f>
        <v>0</v>
      </c>
      <c r="BB866" s="233">
        <f>IF(AZ866=2,G866,0)</f>
        <v>0</v>
      </c>
      <c r="BC866" s="233">
        <f>IF(AZ866=3,G866,0)</f>
        <v>0</v>
      </c>
      <c r="BD866" s="233">
        <f>IF(AZ866=4,G866,0)</f>
        <v>0</v>
      </c>
      <c r="BE866" s="233">
        <f>IF(AZ866=5,G866,0)</f>
        <v>0</v>
      </c>
      <c r="CA866" s="260">
        <v>12</v>
      </c>
      <c r="CB866" s="260">
        <v>0</v>
      </c>
    </row>
    <row r="867" spans="1:15" ht="12.75">
      <c r="A867" s="269"/>
      <c r="B867" s="272"/>
      <c r="C867" s="327" t="s">
        <v>1187</v>
      </c>
      <c r="D867" s="328"/>
      <c r="E867" s="273">
        <v>1</v>
      </c>
      <c r="F867" s="274"/>
      <c r="G867" s="275"/>
      <c r="H867" s="276"/>
      <c r="I867" s="270"/>
      <c r="J867" s="277"/>
      <c r="K867" s="270"/>
      <c r="M867" s="271" t="s">
        <v>1187</v>
      </c>
      <c r="O867" s="260"/>
    </row>
    <row r="868" spans="1:15" ht="12.75">
      <c r="A868" s="269"/>
      <c r="B868" s="272"/>
      <c r="C868" s="327" t="s">
        <v>1188</v>
      </c>
      <c r="D868" s="328"/>
      <c r="E868" s="273">
        <v>1</v>
      </c>
      <c r="F868" s="274"/>
      <c r="G868" s="275"/>
      <c r="H868" s="276"/>
      <c r="I868" s="270"/>
      <c r="J868" s="277"/>
      <c r="K868" s="270"/>
      <c r="M868" s="271" t="s">
        <v>1188</v>
      </c>
      <c r="O868" s="260"/>
    </row>
    <row r="869" spans="1:15" ht="12.75">
      <c r="A869" s="269"/>
      <c r="B869" s="272"/>
      <c r="C869" s="327" t="s">
        <v>1189</v>
      </c>
      <c r="D869" s="328"/>
      <c r="E869" s="273">
        <v>1</v>
      </c>
      <c r="F869" s="274"/>
      <c r="G869" s="275"/>
      <c r="H869" s="276"/>
      <c r="I869" s="270"/>
      <c r="J869" s="277"/>
      <c r="K869" s="270"/>
      <c r="M869" s="271" t="s">
        <v>1189</v>
      </c>
      <c r="O869" s="260"/>
    </row>
    <row r="870" spans="1:80" ht="12.75">
      <c r="A870" s="261">
        <v>242</v>
      </c>
      <c r="B870" s="262" t="s">
        <v>1190</v>
      </c>
      <c r="C870" s="263" t="s">
        <v>1191</v>
      </c>
      <c r="D870" s="264" t="s">
        <v>212</v>
      </c>
      <c r="E870" s="265">
        <v>2</v>
      </c>
      <c r="F870" s="265">
        <v>0</v>
      </c>
      <c r="G870" s="266">
        <f>E870*F870</f>
        <v>0</v>
      </c>
      <c r="H870" s="267">
        <v>0</v>
      </c>
      <c r="I870" s="268">
        <f>E870*H870</f>
        <v>0</v>
      </c>
      <c r="J870" s="267"/>
      <c r="K870" s="268">
        <f>E870*J870</f>
        <v>0</v>
      </c>
      <c r="O870" s="260">
        <v>2</v>
      </c>
      <c r="AA870" s="233">
        <v>12</v>
      </c>
      <c r="AB870" s="233">
        <v>0</v>
      </c>
      <c r="AC870" s="233">
        <v>538</v>
      </c>
      <c r="AZ870" s="233">
        <v>2</v>
      </c>
      <c r="BA870" s="233">
        <f>IF(AZ870=1,G870,0)</f>
        <v>0</v>
      </c>
      <c r="BB870" s="233">
        <f>IF(AZ870=2,G870,0)</f>
        <v>0</v>
      </c>
      <c r="BC870" s="233">
        <f>IF(AZ870=3,G870,0)</f>
        <v>0</v>
      </c>
      <c r="BD870" s="233">
        <f>IF(AZ870=4,G870,0)</f>
        <v>0</v>
      </c>
      <c r="BE870" s="233">
        <f>IF(AZ870=5,G870,0)</f>
        <v>0</v>
      </c>
      <c r="CA870" s="260">
        <v>12</v>
      </c>
      <c r="CB870" s="260">
        <v>0</v>
      </c>
    </row>
    <row r="871" spans="1:15" ht="12.75">
      <c r="A871" s="269"/>
      <c r="B871" s="272"/>
      <c r="C871" s="327" t="s">
        <v>1192</v>
      </c>
      <c r="D871" s="328"/>
      <c r="E871" s="273">
        <v>1</v>
      </c>
      <c r="F871" s="274"/>
      <c r="G871" s="275"/>
      <c r="H871" s="276"/>
      <c r="I871" s="270"/>
      <c r="J871" s="277"/>
      <c r="K871" s="270"/>
      <c r="M871" s="271" t="s">
        <v>1192</v>
      </c>
      <c r="O871" s="260"/>
    </row>
    <row r="872" spans="1:15" ht="12.75">
      <c r="A872" s="269"/>
      <c r="B872" s="272"/>
      <c r="C872" s="327" t="s">
        <v>1193</v>
      </c>
      <c r="D872" s="328"/>
      <c r="E872" s="273">
        <v>1</v>
      </c>
      <c r="F872" s="274"/>
      <c r="G872" s="275"/>
      <c r="H872" s="276"/>
      <c r="I872" s="270"/>
      <c r="J872" s="277"/>
      <c r="K872" s="270"/>
      <c r="M872" s="271" t="s">
        <v>1193</v>
      </c>
      <c r="O872" s="260"/>
    </row>
    <row r="873" spans="1:80" ht="12.75">
      <c r="A873" s="261">
        <v>243</v>
      </c>
      <c r="B873" s="262" t="s">
        <v>1194</v>
      </c>
      <c r="C873" s="263" t="s">
        <v>1195</v>
      </c>
      <c r="D873" s="264" t="s">
        <v>212</v>
      </c>
      <c r="E873" s="265">
        <v>1</v>
      </c>
      <c r="F873" s="265">
        <v>0</v>
      </c>
      <c r="G873" s="266">
        <f>E873*F873</f>
        <v>0</v>
      </c>
      <c r="H873" s="267">
        <v>0</v>
      </c>
      <c r="I873" s="268">
        <f>E873*H873</f>
        <v>0</v>
      </c>
      <c r="J873" s="267"/>
      <c r="K873" s="268">
        <f>E873*J873</f>
        <v>0</v>
      </c>
      <c r="O873" s="260">
        <v>2</v>
      </c>
      <c r="AA873" s="233">
        <v>12</v>
      </c>
      <c r="AB873" s="233">
        <v>0</v>
      </c>
      <c r="AC873" s="233">
        <v>539</v>
      </c>
      <c r="AZ873" s="233">
        <v>2</v>
      </c>
      <c r="BA873" s="233">
        <f>IF(AZ873=1,G873,0)</f>
        <v>0</v>
      </c>
      <c r="BB873" s="233">
        <f>IF(AZ873=2,G873,0)</f>
        <v>0</v>
      </c>
      <c r="BC873" s="233">
        <f>IF(AZ873=3,G873,0)</f>
        <v>0</v>
      </c>
      <c r="BD873" s="233">
        <f>IF(AZ873=4,G873,0)</f>
        <v>0</v>
      </c>
      <c r="BE873" s="233">
        <f>IF(AZ873=5,G873,0)</f>
        <v>0</v>
      </c>
      <c r="CA873" s="260">
        <v>12</v>
      </c>
      <c r="CB873" s="260">
        <v>0</v>
      </c>
    </row>
    <row r="874" spans="1:15" ht="12.75">
      <c r="A874" s="269"/>
      <c r="B874" s="272"/>
      <c r="C874" s="327" t="s">
        <v>1196</v>
      </c>
      <c r="D874" s="328"/>
      <c r="E874" s="273">
        <v>1</v>
      </c>
      <c r="F874" s="274"/>
      <c r="G874" s="275"/>
      <c r="H874" s="276"/>
      <c r="I874" s="270"/>
      <c r="J874" s="277"/>
      <c r="K874" s="270"/>
      <c r="M874" s="271" t="s">
        <v>1196</v>
      </c>
      <c r="O874" s="260"/>
    </row>
    <row r="875" spans="1:80" ht="12.75">
      <c r="A875" s="261">
        <v>244</v>
      </c>
      <c r="B875" s="262" t="s">
        <v>1197</v>
      </c>
      <c r="C875" s="263" t="s">
        <v>1198</v>
      </c>
      <c r="D875" s="264" t="s">
        <v>212</v>
      </c>
      <c r="E875" s="265">
        <v>3</v>
      </c>
      <c r="F875" s="265">
        <v>0</v>
      </c>
      <c r="G875" s="266">
        <f>E875*F875</f>
        <v>0</v>
      </c>
      <c r="H875" s="267">
        <v>0</v>
      </c>
      <c r="I875" s="268">
        <f>E875*H875</f>
        <v>0</v>
      </c>
      <c r="J875" s="267"/>
      <c r="K875" s="268">
        <f>E875*J875</f>
        <v>0</v>
      </c>
      <c r="O875" s="260">
        <v>2</v>
      </c>
      <c r="AA875" s="233">
        <v>12</v>
      </c>
      <c r="AB875" s="233">
        <v>0</v>
      </c>
      <c r="AC875" s="233">
        <v>540</v>
      </c>
      <c r="AZ875" s="233">
        <v>2</v>
      </c>
      <c r="BA875" s="233">
        <f>IF(AZ875=1,G875,0)</f>
        <v>0</v>
      </c>
      <c r="BB875" s="233">
        <f>IF(AZ875=2,G875,0)</f>
        <v>0</v>
      </c>
      <c r="BC875" s="233">
        <f>IF(AZ875=3,G875,0)</f>
        <v>0</v>
      </c>
      <c r="BD875" s="233">
        <f>IF(AZ875=4,G875,0)</f>
        <v>0</v>
      </c>
      <c r="BE875" s="233">
        <f>IF(AZ875=5,G875,0)</f>
        <v>0</v>
      </c>
      <c r="CA875" s="260">
        <v>12</v>
      </c>
      <c r="CB875" s="260">
        <v>0</v>
      </c>
    </row>
    <row r="876" spans="1:15" ht="12.75">
      <c r="A876" s="269"/>
      <c r="B876" s="272"/>
      <c r="C876" s="327" t="s">
        <v>1199</v>
      </c>
      <c r="D876" s="328"/>
      <c r="E876" s="273">
        <v>1</v>
      </c>
      <c r="F876" s="274"/>
      <c r="G876" s="275"/>
      <c r="H876" s="276"/>
      <c r="I876" s="270"/>
      <c r="J876" s="277"/>
      <c r="K876" s="270"/>
      <c r="M876" s="271" t="s">
        <v>1199</v>
      </c>
      <c r="O876" s="260"/>
    </row>
    <row r="877" spans="1:15" ht="12.75">
      <c r="A877" s="269"/>
      <c r="B877" s="272"/>
      <c r="C877" s="327" t="s">
        <v>1200</v>
      </c>
      <c r="D877" s="328"/>
      <c r="E877" s="273">
        <v>1</v>
      </c>
      <c r="F877" s="274"/>
      <c r="G877" s="275"/>
      <c r="H877" s="276"/>
      <c r="I877" s="270"/>
      <c r="J877" s="277"/>
      <c r="K877" s="270"/>
      <c r="M877" s="271" t="s">
        <v>1200</v>
      </c>
      <c r="O877" s="260"/>
    </row>
    <row r="878" spans="1:15" ht="12.75">
      <c r="A878" s="269"/>
      <c r="B878" s="272"/>
      <c r="C878" s="327" t="s">
        <v>1201</v>
      </c>
      <c r="D878" s="328"/>
      <c r="E878" s="273">
        <v>1</v>
      </c>
      <c r="F878" s="274"/>
      <c r="G878" s="275"/>
      <c r="H878" s="276"/>
      <c r="I878" s="270"/>
      <c r="J878" s="277"/>
      <c r="K878" s="270"/>
      <c r="M878" s="271" t="s">
        <v>1201</v>
      </c>
      <c r="O878" s="260"/>
    </row>
    <row r="879" spans="1:80" ht="12.75">
      <c r="A879" s="261">
        <v>245</v>
      </c>
      <c r="B879" s="262" t="s">
        <v>1202</v>
      </c>
      <c r="C879" s="263" t="s">
        <v>1203</v>
      </c>
      <c r="D879" s="264" t="s">
        <v>212</v>
      </c>
      <c r="E879" s="265">
        <v>2</v>
      </c>
      <c r="F879" s="265">
        <v>0</v>
      </c>
      <c r="G879" s="266">
        <f>E879*F879</f>
        <v>0</v>
      </c>
      <c r="H879" s="267">
        <v>0</v>
      </c>
      <c r="I879" s="268">
        <f>E879*H879</f>
        <v>0</v>
      </c>
      <c r="J879" s="267"/>
      <c r="K879" s="268">
        <f>E879*J879</f>
        <v>0</v>
      </c>
      <c r="O879" s="260">
        <v>2</v>
      </c>
      <c r="AA879" s="233">
        <v>12</v>
      </c>
      <c r="AB879" s="233">
        <v>0</v>
      </c>
      <c r="AC879" s="233">
        <v>541</v>
      </c>
      <c r="AZ879" s="233">
        <v>2</v>
      </c>
      <c r="BA879" s="233">
        <f>IF(AZ879=1,G879,0)</f>
        <v>0</v>
      </c>
      <c r="BB879" s="233">
        <f>IF(AZ879=2,G879,0)</f>
        <v>0</v>
      </c>
      <c r="BC879" s="233">
        <f>IF(AZ879=3,G879,0)</f>
        <v>0</v>
      </c>
      <c r="BD879" s="233">
        <f>IF(AZ879=4,G879,0)</f>
        <v>0</v>
      </c>
      <c r="BE879" s="233">
        <f>IF(AZ879=5,G879,0)</f>
        <v>0</v>
      </c>
      <c r="CA879" s="260">
        <v>12</v>
      </c>
      <c r="CB879" s="260">
        <v>0</v>
      </c>
    </row>
    <row r="880" spans="1:15" ht="12.75">
      <c r="A880" s="269"/>
      <c r="B880" s="272"/>
      <c r="C880" s="327" t="s">
        <v>1204</v>
      </c>
      <c r="D880" s="328"/>
      <c r="E880" s="273">
        <v>1</v>
      </c>
      <c r="F880" s="274"/>
      <c r="G880" s="275"/>
      <c r="H880" s="276"/>
      <c r="I880" s="270"/>
      <c r="J880" s="277"/>
      <c r="K880" s="270"/>
      <c r="M880" s="271" t="s">
        <v>1204</v>
      </c>
      <c r="O880" s="260"/>
    </row>
    <row r="881" spans="1:15" ht="12.75">
      <c r="A881" s="269"/>
      <c r="B881" s="272"/>
      <c r="C881" s="327" t="s">
        <v>1205</v>
      </c>
      <c r="D881" s="328"/>
      <c r="E881" s="273">
        <v>1</v>
      </c>
      <c r="F881" s="274"/>
      <c r="G881" s="275"/>
      <c r="H881" s="276"/>
      <c r="I881" s="270"/>
      <c r="J881" s="277"/>
      <c r="K881" s="270"/>
      <c r="M881" s="271" t="s">
        <v>1205</v>
      </c>
      <c r="O881" s="260"/>
    </row>
    <row r="882" spans="1:80" ht="12.75">
      <c r="A882" s="261">
        <v>246</v>
      </c>
      <c r="B882" s="262" t="s">
        <v>1206</v>
      </c>
      <c r="C882" s="263" t="s">
        <v>1207</v>
      </c>
      <c r="D882" s="264" t="s">
        <v>212</v>
      </c>
      <c r="E882" s="265">
        <v>1</v>
      </c>
      <c r="F882" s="265">
        <v>0</v>
      </c>
      <c r="G882" s="266">
        <f>E882*F882</f>
        <v>0</v>
      </c>
      <c r="H882" s="267">
        <v>0</v>
      </c>
      <c r="I882" s="268">
        <f>E882*H882</f>
        <v>0</v>
      </c>
      <c r="J882" s="267"/>
      <c r="K882" s="268">
        <f>E882*J882</f>
        <v>0</v>
      </c>
      <c r="O882" s="260">
        <v>2</v>
      </c>
      <c r="AA882" s="233">
        <v>12</v>
      </c>
      <c r="AB882" s="233">
        <v>0</v>
      </c>
      <c r="AC882" s="233">
        <v>542</v>
      </c>
      <c r="AZ882" s="233">
        <v>2</v>
      </c>
      <c r="BA882" s="233">
        <f>IF(AZ882=1,G882,0)</f>
        <v>0</v>
      </c>
      <c r="BB882" s="233">
        <f>IF(AZ882=2,G882,0)</f>
        <v>0</v>
      </c>
      <c r="BC882" s="233">
        <f>IF(AZ882=3,G882,0)</f>
        <v>0</v>
      </c>
      <c r="BD882" s="233">
        <f>IF(AZ882=4,G882,0)</f>
        <v>0</v>
      </c>
      <c r="BE882" s="233">
        <f>IF(AZ882=5,G882,0)</f>
        <v>0</v>
      </c>
      <c r="CA882" s="260">
        <v>12</v>
      </c>
      <c r="CB882" s="260">
        <v>0</v>
      </c>
    </row>
    <row r="883" spans="1:15" ht="12.75">
      <c r="A883" s="269"/>
      <c r="B883" s="272"/>
      <c r="C883" s="327" t="s">
        <v>1208</v>
      </c>
      <c r="D883" s="328"/>
      <c r="E883" s="273">
        <v>1</v>
      </c>
      <c r="F883" s="274"/>
      <c r="G883" s="275"/>
      <c r="H883" s="276"/>
      <c r="I883" s="270"/>
      <c r="J883" s="277"/>
      <c r="K883" s="270"/>
      <c r="M883" s="271" t="s">
        <v>1208</v>
      </c>
      <c r="O883" s="260"/>
    </row>
    <row r="884" spans="1:80" ht="12.75">
      <c r="A884" s="261">
        <v>247</v>
      </c>
      <c r="B884" s="262" t="s">
        <v>1209</v>
      </c>
      <c r="C884" s="263" t="s">
        <v>1210</v>
      </c>
      <c r="D884" s="264" t="s">
        <v>212</v>
      </c>
      <c r="E884" s="265">
        <v>2</v>
      </c>
      <c r="F884" s="265">
        <v>0</v>
      </c>
      <c r="G884" s="266">
        <f>E884*F884</f>
        <v>0</v>
      </c>
      <c r="H884" s="267">
        <v>0</v>
      </c>
      <c r="I884" s="268">
        <f>E884*H884</f>
        <v>0</v>
      </c>
      <c r="J884" s="267"/>
      <c r="K884" s="268">
        <f>E884*J884</f>
        <v>0</v>
      </c>
      <c r="O884" s="260">
        <v>2</v>
      </c>
      <c r="AA884" s="233">
        <v>12</v>
      </c>
      <c r="AB884" s="233">
        <v>0</v>
      </c>
      <c r="AC884" s="233">
        <v>543</v>
      </c>
      <c r="AZ884" s="233">
        <v>2</v>
      </c>
      <c r="BA884" s="233">
        <f>IF(AZ884=1,G884,0)</f>
        <v>0</v>
      </c>
      <c r="BB884" s="233">
        <f>IF(AZ884=2,G884,0)</f>
        <v>0</v>
      </c>
      <c r="BC884" s="233">
        <f>IF(AZ884=3,G884,0)</f>
        <v>0</v>
      </c>
      <c r="BD884" s="233">
        <f>IF(AZ884=4,G884,0)</f>
        <v>0</v>
      </c>
      <c r="BE884" s="233">
        <f>IF(AZ884=5,G884,0)</f>
        <v>0</v>
      </c>
      <c r="CA884" s="260">
        <v>12</v>
      </c>
      <c r="CB884" s="260">
        <v>0</v>
      </c>
    </row>
    <row r="885" spans="1:15" ht="12.75">
      <c r="A885" s="269"/>
      <c r="B885" s="272"/>
      <c r="C885" s="327" t="s">
        <v>1211</v>
      </c>
      <c r="D885" s="328"/>
      <c r="E885" s="273">
        <v>1</v>
      </c>
      <c r="F885" s="274"/>
      <c r="G885" s="275"/>
      <c r="H885" s="276"/>
      <c r="I885" s="270"/>
      <c r="J885" s="277"/>
      <c r="K885" s="270"/>
      <c r="M885" s="271" t="s">
        <v>1211</v>
      </c>
      <c r="O885" s="260"/>
    </row>
    <row r="886" spans="1:15" ht="12.75">
      <c r="A886" s="269"/>
      <c r="B886" s="272"/>
      <c r="C886" s="327" t="s">
        <v>1212</v>
      </c>
      <c r="D886" s="328"/>
      <c r="E886" s="273">
        <v>1</v>
      </c>
      <c r="F886" s="274"/>
      <c r="G886" s="275"/>
      <c r="H886" s="276"/>
      <c r="I886" s="270"/>
      <c r="J886" s="277"/>
      <c r="K886" s="270"/>
      <c r="M886" s="271" t="s">
        <v>1212</v>
      </c>
      <c r="O886" s="260"/>
    </row>
    <row r="887" spans="1:80" ht="12.75">
      <c r="A887" s="261">
        <v>248</v>
      </c>
      <c r="B887" s="262" t="s">
        <v>1213</v>
      </c>
      <c r="C887" s="263" t="s">
        <v>1214</v>
      </c>
      <c r="D887" s="264" t="s">
        <v>212</v>
      </c>
      <c r="E887" s="265">
        <v>3</v>
      </c>
      <c r="F887" s="265">
        <v>0</v>
      </c>
      <c r="G887" s="266">
        <f>E887*F887</f>
        <v>0</v>
      </c>
      <c r="H887" s="267">
        <v>0</v>
      </c>
      <c r="I887" s="268">
        <f>E887*H887</f>
        <v>0</v>
      </c>
      <c r="J887" s="267"/>
      <c r="K887" s="268">
        <f>E887*J887</f>
        <v>0</v>
      </c>
      <c r="O887" s="260">
        <v>2</v>
      </c>
      <c r="AA887" s="233">
        <v>12</v>
      </c>
      <c r="AB887" s="233">
        <v>0</v>
      </c>
      <c r="AC887" s="233">
        <v>544</v>
      </c>
      <c r="AZ887" s="233">
        <v>2</v>
      </c>
      <c r="BA887" s="233">
        <f>IF(AZ887=1,G887,0)</f>
        <v>0</v>
      </c>
      <c r="BB887" s="233">
        <f>IF(AZ887=2,G887,0)</f>
        <v>0</v>
      </c>
      <c r="BC887" s="233">
        <f>IF(AZ887=3,G887,0)</f>
        <v>0</v>
      </c>
      <c r="BD887" s="233">
        <f>IF(AZ887=4,G887,0)</f>
        <v>0</v>
      </c>
      <c r="BE887" s="233">
        <f>IF(AZ887=5,G887,0)</f>
        <v>0</v>
      </c>
      <c r="CA887" s="260">
        <v>12</v>
      </c>
      <c r="CB887" s="260">
        <v>0</v>
      </c>
    </row>
    <row r="888" spans="1:15" ht="12.75">
      <c r="A888" s="269"/>
      <c r="B888" s="272"/>
      <c r="C888" s="327" t="s">
        <v>1215</v>
      </c>
      <c r="D888" s="328"/>
      <c r="E888" s="273">
        <v>1</v>
      </c>
      <c r="F888" s="274"/>
      <c r="G888" s="275"/>
      <c r="H888" s="276"/>
      <c r="I888" s="270"/>
      <c r="J888" s="277"/>
      <c r="K888" s="270"/>
      <c r="M888" s="271" t="s">
        <v>1215</v>
      </c>
      <c r="O888" s="260"/>
    </row>
    <row r="889" spans="1:15" ht="12.75">
      <c r="A889" s="269"/>
      <c r="B889" s="272"/>
      <c r="C889" s="327" t="s">
        <v>1216</v>
      </c>
      <c r="D889" s="328"/>
      <c r="E889" s="273">
        <v>1</v>
      </c>
      <c r="F889" s="274"/>
      <c r="G889" s="275"/>
      <c r="H889" s="276"/>
      <c r="I889" s="270"/>
      <c r="J889" s="277"/>
      <c r="K889" s="270"/>
      <c r="M889" s="271" t="s">
        <v>1216</v>
      </c>
      <c r="O889" s="260"/>
    </row>
    <row r="890" spans="1:15" ht="12.75">
      <c r="A890" s="269"/>
      <c r="B890" s="272"/>
      <c r="C890" s="327" t="s">
        <v>1217</v>
      </c>
      <c r="D890" s="328"/>
      <c r="E890" s="273">
        <v>1</v>
      </c>
      <c r="F890" s="274"/>
      <c r="G890" s="275"/>
      <c r="H890" s="276"/>
      <c r="I890" s="270"/>
      <c r="J890" s="277"/>
      <c r="K890" s="270"/>
      <c r="M890" s="271" t="s">
        <v>1217</v>
      </c>
      <c r="O890" s="260"/>
    </row>
    <row r="891" spans="1:80" ht="12.75">
      <c r="A891" s="261">
        <v>249</v>
      </c>
      <c r="B891" s="262" t="s">
        <v>1218</v>
      </c>
      <c r="C891" s="263" t="s">
        <v>1219</v>
      </c>
      <c r="D891" s="264" t="s">
        <v>212</v>
      </c>
      <c r="E891" s="265">
        <v>2</v>
      </c>
      <c r="F891" s="265">
        <v>0</v>
      </c>
      <c r="G891" s="266">
        <f>E891*F891</f>
        <v>0</v>
      </c>
      <c r="H891" s="267">
        <v>0</v>
      </c>
      <c r="I891" s="268">
        <f>E891*H891</f>
        <v>0</v>
      </c>
      <c r="J891" s="267"/>
      <c r="K891" s="268">
        <f>E891*J891</f>
        <v>0</v>
      </c>
      <c r="O891" s="260">
        <v>2</v>
      </c>
      <c r="AA891" s="233">
        <v>12</v>
      </c>
      <c r="AB891" s="233">
        <v>0</v>
      </c>
      <c r="AC891" s="233">
        <v>545</v>
      </c>
      <c r="AZ891" s="233">
        <v>2</v>
      </c>
      <c r="BA891" s="233">
        <f>IF(AZ891=1,G891,0)</f>
        <v>0</v>
      </c>
      <c r="BB891" s="233">
        <f>IF(AZ891=2,G891,0)</f>
        <v>0</v>
      </c>
      <c r="BC891" s="233">
        <f>IF(AZ891=3,G891,0)</f>
        <v>0</v>
      </c>
      <c r="BD891" s="233">
        <f>IF(AZ891=4,G891,0)</f>
        <v>0</v>
      </c>
      <c r="BE891" s="233">
        <f>IF(AZ891=5,G891,0)</f>
        <v>0</v>
      </c>
      <c r="CA891" s="260">
        <v>12</v>
      </c>
      <c r="CB891" s="260">
        <v>0</v>
      </c>
    </row>
    <row r="892" spans="1:15" ht="12.75">
      <c r="A892" s="269"/>
      <c r="B892" s="272"/>
      <c r="C892" s="327" t="s">
        <v>1220</v>
      </c>
      <c r="D892" s="328"/>
      <c r="E892" s="273">
        <v>1</v>
      </c>
      <c r="F892" s="274"/>
      <c r="G892" s="275"/>
      <c r="H892" s="276"/>
      <c r="I892" s="270"/>
      <c r="J892" s="277"/>
      <c r="K892" s="270"/>
      <c r="M892" s="271" t="s">
        <v>1220</v>
      </c>
      <c r="O892" s="260"/>
    </row>
    <row r="893" spans="1:15" ht="12.75">
      <c r="A893" s="269"/>
      <c r="B893" s="272"/>
      <c r="C893" s="327" t="s">
        <v>1221</v>
      </c>
      <c r="D893" s="328"/>
      <c r="E893" s="273">
        <v>1</v>
      </c>
      <c r="F893" s="274"/>
      <c r="G893" s="275"/>
      <c r="H893" s="276"/>
      <c r="I893" s="270"/>
      <c r="J893" s="277"/>
      <c r="K893" s="270"/>
      <c r="M893" s="271" t="s">
        <v>1221</v>
      </c>
      <c r="O893" s="260"/>
    </row>
    <row r="894" spans="1:80" ht="12.75">
      <c r="A894" s="261">
        <v>250</v>
      </c>
      <c r="B894" s="262" t="s">
        <v>1222</v>
      </c>
      <c r="C894" s="263" t="s">
        <v>1223</v>
      </c>
      <c r="D894" s="264" t="s">
        <v>212</v>
      </c>
      <c r="E894" s="265">
        <v>13</v>
      </c>
      <c r="F894" s="265">
        <v>0</v>
      </c>
      <c r="G894" s="266">
        <f>E894*F894</f>
        <v>0</v>
      </c>
      <c r="H894" s="267">
        <v>0</v>
      </c>
      <c r="I894" s="268">
        <f>E894*H894</f>
        <v>0</v>
      </c>
      <c r="J894" s="267"/>
      <c r="K894" s="268">
        <f>E894*J894</f>
        <v>0</v>
      </c>
      <c r="O894" s="260">
        <v>2</v>
      </c>
      <c r="AA894" s="233">
        <v>12</v>
      </c>
      <c r="AB894" s="233">
        <v>0</v>
      </c>
      <c r="AC894" s="233">
        <v>546</v>
      </c>
      <c r="AZ894" s="233">
        <v>2</v>
      </c>
      <c r="BA894" s="233">
        <f>IF(AZ894=1,G894,0)</f>
        <v>0</v>
      </c>
      <c r="BB894" s="233">
        <f>IF(AZ894=2,G894,0)</f>
        <v>0</v>
      </c>
      <c r="BC894" s="233">
        <f>IF(AZ894=3,G894,0)</f>
        <v>0</v>
      </c>
      <c r="BD894" s="233">
        <f>IF(AZ894=4,G894,0)</f>
        <v>0</v>
      </c>
      <c r="BE894" s="233">
        <f>IF(AZ894=5,G894,0)</f>
        <v>0</v>
      </c>
      <c r="CA894" s="260">
        <v>12</v>
      </c>
      <c r="CB894" s="260">
        <v>0</v>
      </c>
    </row>
    <row r="895" spans="1:15" ht="12.75">
      <c r="A895" s="269"/>
      <c r="B895" s="272"/>
      <c r="C895" s="327" t="s">
        <v>1224</v>
      </c>
      <c r="D895" s="328"/>
      <c r="E895" s="273">
        <v>1</v>
      </c>
      <c r="F895" s="274"/>
      <c r="G895" s="275"/>
      <c r="H895" s="276"/>
      <c r="I895" s="270"/>
      <c r="J895" s="277"/>
      <c r="K895" s="270"/>
      <c r="M895" s="271" t="s">
        <v>1224</v>
      </c>
      <c r="O895" s="260"/>
    </row>
    <row r="896" spans="1:15" ht="12.75">
      <c r="A896" s="269"/>
      <c r="B896" s="272"/>
      <c r="C896" s="327" t="s">
        <v>1225</v>
      </c>
      <c r="D896" s="328"/>
      <c r="E896" s="273">
        <v>1</v>
      </c>
      <c r="F896" s="274"/>
      <c r="G896" s="275"/>
      <c r="H896" s="276"/>
      <c r="I896" s="270"/>
      <c r="J896" s="277"/>
      <c r="K896" s="270"/>
      <c r="M896" s="271" t="s">
        <v>1225</v>
      </c>
      <c r="O896" s="260"/>
    </row>
    <row r="897" spans="1:15" ht="12.75">
      <c r="A897" s="269"/>
      <c r="B897" s="272"/>
      <c r="C897" s="327" t="s">
        <v>1226</v>
      </c>
      <c r="D897" s="328"/>
      <c r="E897" s="273">
        <v>1</v>
      </c>
      <c r="F897" s="274"/>
      <c r="G897" s="275"/>
      <c r="H897" s="276"/>
      <c r="I897" s="270"/>
      <c r="J897" s="277"/>
      <c r="K897" s="270"/>
      <c r="M897" s="271" t="s">
        <v>1226</v>
      </c>
      <c r="O897" s="260"/>
    </row>
    <row r="898" spans="1:15" ht="12.75">
      <c r="A898" s="269"/>
      <c r="B898" s="272"/>
      <c r="C898" s="327" t="s">
        <v>1227</v>
      </c>
      <c r="D898" s="328"/>
      <c r="E898" s="273">
        <v>1</v>
      </c>
      <c r="F898" s="274"/>
      <c r="G898" s="275"/>
      <c r="H898" s="276"/>
      <c r="I898" s="270"/>
      <c r="J898" s="277"/>
      <c r="K898" s="270"/>
      <c r="M898" s="271" t="s">
        <v>1227</v>
      </c>
      <c r="O898" s="260"/>
    </row>
    <row r="899" spans="1:15" ht="12.75">
      <c r="A899" s="269"/>
      <c r="B899" s="272"/>
      <c r="C899" s="327" t="s">
        <v>1228</v>
      </c>
      <c r="D899" s="328"/>
      <c r="E899" s="273">
        <v>1</v>
      </c>
      <c r="F899" s="274"/>
      <c r="G899" s="275"/>
      <c r="H899" s="276"/>
      <c r="I899" s="270"/>
      <c r="J899" s="277"/>
      <c r="K899" s="270"/>
      <c r="M899" s="271" t="s">
        <v>1228</v>
      </c>
      <c r="O899" s="260"/>
    </row>
    <row r="900" spans="1:15" ht="12.75">
      <c r="A900" s="269"/>
      <c r="B900" s="272"/>
      <c r="C900" s="327" t="s">
        <v>1229</v>
      </c>
      <c r="D900" s="328"/>
      <c r="E900" s="273">
        <v>1</v>
      </c>
      <c r="F900" s="274"/>
      <c r="G900" s="275"/>
      <c r="H900" s="276"/>
      <c r="I900" s="270"/>
      <c r="J900" s="277"/>
      <c r="K900" s="270"/>
      <c r="M900" s="271" t="s">
        <v>1229</v>
      </c>
      <c r="O900" s="260"/>
    </row>
    <row r="901" spans="1:15" ht="12.75">
      <c r="A901" s="269"/>
      <c r="B901" s="272"/>
      <c r="C901" s="327" t="s">
        <v>1230</v>
      </c>
      <c r="D901" s="328"/>
      <c r="E901" s="273">
        <v>1</v>
      </c>
      <c r="F901" s="274"/>
      <c r="G901" s="275"/>
      <c r="H901" s="276"/>
      <c r="I901" s="270"/>
      <c r="J901" s="277"/>
      <c r="K901" s="270"/>
      <c r="M901" s="271" t="s">
        <v>1230</v>
      </c>
      <c r="O901" s="260"/>
    </row>
    <row r="902" spans="1:15" ht="12.75">
      <c r="A902" s="269"/>
      <c r="B902" s="272"/>
      <c r="C902" s="327" t="s">
        <v>1231</v>
      </c>
      <c r="D902" s="328"/>
      <c r="E902" s="273">
        <v>1</v>
      </c>
      <c r="F902" s="274"/>
      <c r="G902" s="275"/>
      <c r="H902" s="276"/>
      <c r="I902" s="270"/>
      <c r="J902" s="277"/>
      <c r="K902" s="270"/>
      <c r="M902" s="271" t="s">
        <v>1231</v>
      </c>
      <c r="O902" s="260"/>
    </row>
    <row r="903" spans="1:15" ht="12.75">
      <c r="A903" s="269"/>
      <c r="B903" s="272"/>
      <c r="C903" s="327" t="s">
        <v>1232</v>
      </c>
      <c r="D903" s="328"/>
      <c r="E903" s="273">
        <v>1</v>
      </c>
      <c r="F903" s="274"/>
      <c r="G903" s="275"/>
      <c r="H903" s="276"/>
      <c r="I903" s="270"/>
      <c r="J903" s="277"/>
      <c r="K903" s="270"/>
      <c r="M903" s="271" t="s">
        <v>1232</v>
      </c>
      <c r="O903" s="260"/>
    </row>
    <row r="904" spans="1:15" ht="12.75">
      <c r="A904" s="269"/>
      <c r="B904" s="272"/>
      <c r="C904" s="327" t="s">
        <v>1233</v>
      </c>
      <c r="D904" s="328"/>
      <c r="E904" s="273">
        <v>1</v>
      </c>
      <c r="F904" s="274"/>
      <c r="G904" s="275"/>
      <c r="H904" s="276"/>
      <c r="I904" s="270"/>
      <c r="J904" s="277"/>
      <c r="K904" s="270"/>
      <c r="M904" s="271" t="s">
        <v>1233</v>
      </c>
      <c r="O904" s="260"/>
    </row>
    <row r="905" spans="1:15" ht="12.75">
      <c r="A905" s="269"/>
      <c r="B905" s="272"/>
      <c r="C905" s="327" t="s">
        <v>1234</v>
      </c>
      <c r="D905" s="328"/>
      <c r="E905" s="273">
        <v>1</v>
      </c>
      <c r="F905" s="274"/>
      <c r="G905" s="275"/>
      <c r="H905" s="276"/>
      <c r="I905" s="270"/>
      <c r="J905" s="277"/>
      <c r="K905" s="270"/>
      <c r="M905" s="271" t="s">
        <v>1234</v>
      </c>
      <c r="O905" s="260"/>
    </row>
    <row r="906" spans="1:15" ht="12.75">
      <c r="A906" s="269"/>
      <c r="B906" s="272"/>
      <c r="C906" s="327" t="s">
        <v>1235</v>
      </c>
      <c r="D906" s="328"/>
      <c r="E906" s="273">
        <v>1</v>
      </c>
      <c r="F906" s="274"/>
      <c r="G906" s="275"/>
      <c r="H906" s="276"/>
      <c r="I906" s="270"/>
      <c r="J906" s="277"/>
      <c r="K906" s="270"/>
      <c r="M906" s="271" t="s">
        <v>1235</v>
      </c>
      <c r="O906" s="260"/>
    </row>
    <row r="907" spans="1:15" ht="12.75">
      <c r="A907" s="269"/>
      <c r="B907" s="272"/>
      <c r="C907" s="327" t="s">
        <v>1236</v>
      </c>
      <c r="D907" s="328"/>
      <c r="E907" s="273">
        <v>1</v>
      </c>
      <c r="F907" s="274"/>
      <c r="G907" s="275"/>
      <c r="H907" s="276"/>
      <c r="I907" s="270"/>
      <c r="J907" s="277"/>
      <c r="K907" s="270"/>
      <c r="M907" s="271" t="s">
        <v>1236</v>
      </c>
      <c r="O907" s="260"/>
    </row>
    <row r="908" spans="1:80" ht="12.75">
      <c r="A908" s="261">
        <v>251</v>
      </c>
      <c r="B908" s="262" t="s">
        <v>1237</v>
      </c>
      <c r="C908" s="263" t="s">
        <v>1238</v>
      </c>
      <c r="D908" s="264" t="s">
        <v>212</v>
      </c>
      <c r="E908" s="265">
        <v>2</v>
      </c>
      <c r="F908" s="265">
        <v>0</v>
      </c>
      <c r="G908" s="266">
        <f>E908*F908</f>
        <v>0</v>
      </c>
      <c r="H908" s="267">
        <v>0</v>
      </c>
      <c r="I908" s="268">
        <f>E908*H908</f>
        <v>0</v>
      </c>
      <c r="J908" s="267"/>
      <c r="K908" s="268">
        <f>E908*J908</f>
        <v>0</v>
      </c>
      <c r="O908" s="260">
        <v>2</v>
      </c>
      <c r="AA908" s="233">
        <v>12</v>
      </c>
      <c r="AB908" s="233">
        <v>0</v>
      </c>
      <c r="AC908" s="233">
        <v>547</v>
      </c>
      <c r="AZ908" s="233">
        <v>2</v>
      </c>
      <c r="BA908" s="233">
        <f>IF(AZ908=1,G908,0)</f>
        <v>0</v>
      </c>
      <c r="BB908" s="233">
        <f>IF(AZ908=2,G908,0)</f>
        <v>0</v>
      </c>
      <c r="BC908" s="233">
        <f>IF(AZ908=3,G908,0)</f>
        <v>0</v>
      </c>
      <c r="BD908" s="233">
        <f>IF(AZ908=4,G908,0)</f>
        <v>0</v>
      </c>
      <c r="BE908" s="233">
        <f>IF(AZ908=5,G908,0)</f>
        <v>0</v>
      </c>
      <c r="CA908" s="260">
        <v>12</v>
      </c>
      <c r="CB908" s="260">
        <v>0</v>
      </c>
    </row>
    <row r="909" spans="1:15" ht="12.75">
      <c r="A909" s="269"/>
      <c r="B909" s="272"/>
      <c r="C909" s="327" t="s">
        <v>1239</v>
      </c>
      <c r="D909" s="328"/>
      <c r="E909" s="273">
        <v>1</v>
      </c>
      <c r="F909" s="274"/>
      <c r="G909" s="275"/>
      <c r="H909" s="276"/>
      <c r="I909" s="270"/>
      <c r="J909" s="277"/>
      <c r="K909" s="270"/>
      <c r="M909" s="271" t="s">
        <v>1239</v>
      </c>
      <c r="O909" s="260"/>
    </row>
    <row r="910" spans="1:15" ht="12.75">
      <c r="A910" s="269"/>
      <c r="B910" s="272"/>
      <c r="C910" s="327" t="s">
        <v>1240</v>
      </c>
      <c r="D910" s="328"/>
      <c r="E910" s="273">
        <v>1</v>
      </c>
      <c r="F910" s="274"/>
      <c r="G910" s="275"/>
      <c r="H910" s="276"/>
      <c r="I910" s="270"/>
      <c r="J910" s="277"/>
      <c r="K910" s="270"/>
      <c r="M910" s="271" t="s">
        <v>1240</v>
      </c>
      <c r="O910" s="260"/>
    </row>
    <row r="911" spans="1:80" ht="12.75">
      <c r="A911" s="261">
        <v>252</v>
      </c>
      <c r="B911" s="262" t="s">
        <v>1241</v>
      </c>
      <c r="C911" s="263" t="s">
        <v>1242</v>
      </c>
      <c r="D911" s="264" t="s">
        <v>212</v>
      </c>
      <c r="E911" s="265">
        <v>1</v>
      </c>
      <c r="F911" s="265">
        <v>0</v>
      </c>
      <c r="G911" s="266">
        <f>E911*F911</f>
        <v>0</v>
      </c>
      <c r="H911" s="267">
        <v>0</v>
      </c>
      <c r="I911" s="268">
        <f>E911*H911</f>
        <v>0</v>
      </c>
      <c r="J911" s="267"/>
      <c r="K911" s="268">
        <f>E911*J911</f>
        <v>0</v>
      </c>
      <c r="O911" s="260">
        <v>2</v>
      </c>
      <c r="AA911" s="233">
        <v>12</v>
      </c>
      <c r="AB911" s="233">
        <v>0</v>
      </c>
      <c r="AC911" s="233">
        <v>548</v>
      </c>
      <c r="AZ911" s="233">
        <v>2</v>
      </c>
      <c r="BA911" s="233">
        <f>IF(AZ911=1,G911,0)</f>
        <v>0</v>
      </c>
      <c r="BB911" s="233">
        <f>IF(AZ911=2,G911,0)</f>
        <v>0</v>
      </c>
      <c r="BC911" s="233">
        <f>IF(AZ911=3,G911,0)</f>
        <v>0</v>
      </c>
      <c r="BD911" s="233">
        <f>IF(AZ911=4,G911,0)</f>
        <v>0</v>
      </c>
      <c r="BE911" s="233">
        <f>IF(AZ911=5,G911,0)</f>
        <v>0</v>
      </c>
      <c r="CA911" s="260">
        <v>12</v>
      </c>
      <c r="CB911" s="260">
        <v>0</v>
      </c>
    </row>
    <row r="912" spans="1:15" ht="12.75">
      <c r="A912" s="269"/>
      <c r="B912" s="272"/>
      <c r="C912" s="327" t="s">
        <v>1243</v>
      </c>
      <c r="D912" s="328"/>
      <c r="E912" s="273">
        <v>1</v>
      </c>
      <c r="F912" s="274"/>
      <c r="G912" s="275"/>
      <c r="H912" s="276"/>
      <c r="I912" s="270"/>
      <c r="J912" s="277"/>
      <c r="K912" s="270"/>
      <c r="M912" s="271" t="s">
        <v>1243</v>
      </c>
      <c r="O912" s="260"/>
    </row>
    <row r="913" spans="1:80" ht="12.75">
      <c r="A913" s="261">
        <v>253</v>
      </c>
      <c r="B913" s="262" t="s">
        <v>1244</v>
      </c>
      <c r="C913" s="263" t="s">
        <v>1245</v>
      </c>
      <c r="D913" s="264" t="s">
        <v>212</v>
      </c>
      <c r="E913" s="265">
        <v>2</v>
      </c>
      <c r="F913" s="265">
        <v>0</v>
      </c>
      <c r="G913" s="266">
        <f>E913*F913</f>
        <v>0</v>
      </c>
      <c r="H913" s="267">
        <v>0</v>
      </c>
      <c r="I913" s="268">
        <f>E913*H913</f>
        <v>0</v>
      </c>
      <c r="J913" s="267"/>
      <c r="K913" s="268">
        <f>E913*J913</f>
        <v>0</v>
      </c>
      <c r="O913" s="260">
        <v>2</v>
      </c>
      <c r="AA913" s="233">
        <v>12</v>
      </c>
      <c r="AB913" s="233">
        <v>0</v>
      </c>
      <c r="AC913" s="233">
        <v>549</v>
      </c>
      <c r="AZ913" s="233">
        <v>2</v>
      </c>
      <c r="BA913" s="233">
        <f>IF(AZ913=1,G913,0)</f>
        <v>0</v>
      </c>
      <c r="BB913" s="233">
        <f>IF(AZ913=2,G913,0)</f>
        <v>0</v>
      </c>
      <c r="BC913" s="233">
        <f>IF(AZ913=3,G913,0)</f>
        <v>0</v>
      </c>
      <c r="BD913" s="233">
        <f>IF(AZ913=4,G913,0)</f>
        <v>0</v>
      </c>
      <c r="BE913" s="233">
        <f>IF(AZ913=5,G913,0)</f>
        <v>0</v>
      </c>
      <c r="CA913" s="260">
        <v>12</v>
      </c>
      <c r="CB913" s="260">
        <v>0</v>
      </c>
    </row>
    <row r="914" spans="1:15" ht="12.75">
      <c r="A914" s="269"/>
      <c r="B914" s="272"/>
      <c r="C914" s="327" t="s">
        <v>1246</v>
      </c>
      <c r="D914" s="328"/>
      <c r="E914" s="273">
        <v>1</v>
      </c>
      <c r="F914" s="274"/>
      <c r="G914" s="275"/>
      <c r="H914" s="276"/>
      <c r="I914" s="270"/>
      <c r="J914" s="277"/>
      <c r="K914" s="270"/>
      <c r="M914" s="271" t="s">
        <v>1246</v>
      </c>
      <c r="O914" s="260"/>
    </row>
    <row r="915" spans="1:15" ht="12.75">
      <c r="A915" s="269"/>
      <c r="B915" s="272"/>
      <c r="C915" s="327" t="s">
        <v>1247</v>
      </c>
      <c r="D915" s="328"/>
      <c r="E915" s="273">
        <v>1</v>
      </c>
      <c r="F915" s="274"/>
      <c r="G915" s="275"/>
      <c r="H915" s="276"/>
      <c r="I915" s="270"/>
      <c r="J915" s="277"/>
      <c r="K915" s="270"/>
      <c r="M915" s="271" t="s">
        <v>1247</v>
      </c>
      <c r="O915" s="260"/>
    </row>
    <row r="916" spans="1:80" ht="12.75">
      <c r="A916" s="261">
        <v>254</v>
      </c>
      <c r="B916" s="262" t="s">
        <v>1248</v>
      </c>
      <c r="C916" s="263" t="s">
        <v>1249</v>
      </c>
      <c r="D916" s="264" t="s">
        <v>212</v>
      </c>
      <c r="E916" s="265">
        <v>2</v>
      </c>
      <c r="F916" s="265">
        <v>0</v>
      </c>
      <c r="G916" s="266">
        <f>E916*F916</f>
        <v>0</v>
      </c>
      <c r="H916" s="267">
        <v>0</v>
      </c>
      <c r="I916" s="268">
        <f>E916*H916</f>
        <v>0</v>
      </c>
      <c r="J916" s="267"/>
      <c r="K916" s="268">
        <f>E916*J916</f>
        <v>0</v>
      </c>
      <c r="O916" s="260">
        <v>2</v>
      </c>
      <c r="AA916" s="233">
        <v>12</v>
      </c>
      <c r="AB916" s="233">
        <v>0</v>
      </c>
      <c r="AC916" s="233">
        <v>550</v>
      </c>
      <c r="AZ916" s="233">
        <v>2</v>
      </c>
      <c r="BA916" s="233">
        <f>IF(AZ916=1,G916,0)</f>
        <v>0</v>
      </c>
      <c r="BB916" s="233">
        <f>IF(AZ916=2,G916,0)</f>
        <v>0</v>
      </c>
      <c r="BC916" s="233">
        <f>IF(AZ916=3,G916,0)</f>
        <v>0</v>
      </c>
      <c r="BD916" s="233">
        <f>IF(AZ916=4,G916,0)</f>
        <v>0</v>
      </c>
      <c r="BE916" s="233">
        <f>IF(AZ916=5,G916,0)</f>
        <v>0</v>
      </c>
      <c r="CA916" s="260">
        <v>12</v>
      </c>
      <c r="CB916" s="260">
        <v>0</v>
      </c>
    </row>
    <row r="917" spans="1:15" ht="12.75">
      <c r="A917" s="269"/>
      <c r="B917" s="272"/>
      <c r="C917" s="327" t="s">
        <v>1250</v>
      </c>
      <c r="D917" s="328"/>
      <c r="E917" s="273">
        <v>1</v>
      </c>
      <c r="F917" s="274"/>
      <c r="G917" s="275"/>
      <c r="H917" s="276"/>
      <c r="I917" s="270"/>
      <c r="J917" s="277"/>
      <c r="K917" s="270"/>
      <c r="M917" s="271" t="s">
        <v>1250</v>
      </c>
      <c r="O917" s="260"/>
    </row>
    <row r="918" spans="1:15" ht="12.75">
      <c r="A918" s="269"/>
      <c r="B918" s="272"/>
      <c r="C918" s="327" t="s">
        <v>1251</v>
      </c>
      <c r="D918" s="328"/>
      <c r="E918" s="273">
        <v>1</v>
      </c>
      <c r="F918" s="274"/>
      <c r="G918" s="275"/>
      <c r="H918" s="276"/>
      <c r="I918" s="270"/>
      <c r="J918" s="277"/>
      <c r="K918" s="270"/>
      <c r="M918" s="271" t="s">
        <v>1251</v>
      </c>
      <c r="O918" s="260"/>
    </row>
    <row r="919" spans="1:80" ht="12.75">
      <c r="A919" s="261">
        <v>255</v>
      </c>
      <c r="B919" s="262" t="s">
        <v>1252</v>
      </c>
      <c r="C919" s="263" t="s">
        <v>1253</v>
      </c>
      <c r="D919" s="264" t="s">
        <v>212</v>
      </c>
      <c r="E919" s="265">
        <v>2</v>
      </c>
      <c r="F919" s="265">
        <v>0</v>
      </c>
      <c r="G919" s="266">
        <f>E919*F919</f>
        <v>0</v>
      </c>
      <c r="H919" s="267">
        <v>0</v>
      </c>
      <c r="I919" s="268">
        <f>E919*H919</f>
        <v>0</v>
      </c>
      <c r="J919" s="267"/>
      <c r="K919" s="268">
        <f>E919*J919</f>
        <v>0</v>
      </c>
      <c r="O919" s="260">
        <v>2</v>
      </c>
      <c r="AA919" s="233">
        <v>12</v>
      </c>
      <c r="AB919" s="233">
        <v>0</v>
      </c>
      <c r="AC919" s="233">
        <v>551</v>
      </c>
      <c r="AZ919" s="233">
        <v>2</v>
      </c>
      <c r="BA919" s="233">
        <f>IF(AZ919=1,G919,0)</f>
        <v>0</v>
      </c>
      <c r="BB919" s="233">
        <f>IF(AZ919=2,G919,0)</f>
        <v>0</v>
      </c>
      <c r="BC919" s="233">
        <f>IF(AZ919=3,G919,0)</f>
        <v>0</v>
      </c>
      <c r="BD919" s="233">
        <f>IF(AZ919=4,G919,0)</f>
        <v>0</v>
      </c>
      <c r="BE919" s="233">
        <f>IF(AZ919=5,G919,0)</f>
        <v>0</v>
      </c>
      <c r="CA919" s="260">
        <v>12</v>
      </c>
      <c r="CB919" s="260">
        <v>0</v>
      </c>
    </row>
    <row r="920" spans="1:15" ht="12.75">
      <c r="A920" s="269"/>
      <c r="B920" s="272"/>
      <c r="C920" s="327" t="s">
        <v>1254</v>
      </c>
      <c r="D920" s="328"/>
      <c r="E920" s="273">
        <v>1</v>
      </c>
      <c r="F920" s="274"/>
      <c r="G920" s="275"/>
      <c r="H920" s="276"/>
      <c r="I920" s="270"/>
      <c r="J920" s="277"/>
      <c r="K920" s="270"/>
      <c r="M920" s="271" t="s">
        <v>1254</v>
      </c>
      <c r="O920" s="260"/>
    </row>
    <row r="921" spans="1:15" ht="12.75">
      <c r="A921" s="269"/>
      <c r="B921" s="272"/>
      <c r="C921" s="327" t="s">
        <v>1255</v>
      </c>
      <c r="D921" s="328"/>
      <c r="E921" s="273">
        <v>1</v>
      </c>
      <c r="F921" s="274"/>
      <c r="G921" s="275"/>
      <c r="H921" s="276"/>
      <c r="I921" s="270"/>
      <c r="J921" s="277"/>
      <c r="K921" s="270"/>
      <c r="M921" s="271" t="s">
        <v>1255</v>
      </c>
      <c r="O921" s="260"/>
    </row>
    <row r="922" spans="1:80" ht="12.75">
      <c r="A922" s="261">
        <v>256</v>
      </c>
      <c r="B922" s="262" t="s">
        <v>1256</v>
      </c>
      <c r="C922" s="263" t="s">
        <v>1257</v>
      </c>
      <c r="D922" s="264" t="s">
        <v>212</v>
      </c>
      <c r="E922" s="265">
        <v>3</v>
      </c>
      <c r="F922" s="265">
        <v>0</v>
      </c>
      <c r="G922" s="266">
        <f>E922*F922</f>
        <v>0</v>
      </c>
      <c r="H922" s="267">
        <v>0</v>
      </c>
      <c r="I922" s="268">
        <f>E922*H922</f>
        <v>0</v>
      </c>
      <c r="J922" s="267"/>
      <c r="K922" s="268">
        <f>E922*J922</f>
        <v>0</v>
      </c>
      <c r="O922" s="260">
        <v>2</v>
      </c>
      <c r="AA922" s="233">
        <v>12</v>
      </c>
      <c r="AB922" s="233">
        <v>0</v>
      </c>
      <c r="AC922" s="233">
        <v>552</v>
      </c>
      <c r="AZ922" s="233">
        <v>2</v>
      </c>
      <c r="BA922" s="233">
        <f>IF(AZ922=1,G922,0)</f>
        <v>0</v>
      </c>
      <c r="BB922" s="233">
        <f>IF(AZ922=2,G922,0)</f>
        <v>0</v>
      </c>
      <c r="BC922" s="233">
        <f>IF(AZ922=3,G922,0)</f>
        <v>0</v>
      </c>
      <c r="BD922" s="233">
        <f>IF(AZ922=4,G922,0)</f>
        <v>0</v>
      </c>
      <c r="BE922" s="233">
        <f>IF(AZ922=5,G922,0)</f>
        <v>0</v>
      </c>
      <c r="CA922" s="260">
        <v>12</v>
      </c>
      <c r="CB922" s="260">
        <v>0</v>
      </c>
    </row>
    <row r="923" spans="1:15" ht="12.75">
      <c r="A923" s="269"/>
      <c r="B923" s="272"/>
      <c r="C923" s="327" t="s">
        <v>1258</v>
      </c>
      <c r="D923" s="328"/>
      <c r="E923" s="273">
        <v>1</v>
      </c>
      <c r="F923" s="274"/>
      <c r="G923" s="275"/>
      <c r="H923" s="276"/>
      <c r="I923" s="270"/>
      <c r="J923" s="277"/>
      <c r="K923" s="270"/>
      <c r="M923" s="271" t="s">
        <v>1258</v>
      </c>
      <c r="O923" s="260"/>
    </row>
    <row r="924" spans="1:15" ht="12.75">
      <c r="A924" s="269"/>
      <c r="B924" s="272"/>
      <c r="C924" s="327" t="s">
        <v>1259</v>
      </c>
      <c r="D924" s="328"/>
      <c r="E924" s="273">
        <v>1</v>
      </c>
      <c r="F924" s="274"/>
      <c r="G924" s="275"/>
      <c r="H924" s="276"/>
      <c r="I924" s="270"/>
      <c r="J924" s="277"/>
      <c r="K924" s="270"/>
      <c r="M924" s="271" t="s">
        <v>1259</v>
      </c>
      <c r="O924" s="260"/>
    </row>
    <row r="925" spans="1:15" ht="12.75">
      <c r="A925" s="269"/>
      <c r="B925" s="272"/>
      <c r="C925" s="327" t="s">
        <v>1260</v>
      </c>
      <c r="D925" s="328"/>
      <c r="E925" s="273">
        <v>1</v>
      </c>
      <c r="F925" s="274"/>
      <c r="G925" s="275"/>
      <c r="H925" s="276"/>
      <c r="I925" s="270"/>
      <c r="J925" s="277"/>
      <c r="K925" s="270"/>
      <c r="M925" s="271" t="s">
        <v>1260</v>
      </c>
      <c r="O925" s="260"/>
    </row>
    <row r="926" spans="1:80" ht="12.75">
      <c r="A926" s="261">
        <v>257</v>
      </c>
      <c r="B926" s="262" t="s">
        <v>1261</v>
      </c>
      <c r="C926" s="263" t="s">
        <v>1262</v>
      </c>
      <c r="D926" s="264" t="s">
        <v>212</v>
      </c>
      <c r="E926" s="265">
        <v>2</v>
      </c>
      <c r="F926" s="265">
        <v>0</v>
      </c>
      <c r="G926" s="266">
        <f>E926*F926</f>
        <v>0</v>
      </c>
      <c r="H926" s="267">
        <v>0</v>
      </c>
      <c r="I926" s="268">
        <f>E926*H926</f>
        <v>0</v>
      </c>
      <c r="J926" s="267"/>
      <c r="K926" s="268">
        <f>E926*J926</f>
        <v>0</v>
      </c>
      <c r="O926" s="260">
        <v>2</v>
      </c>
      <c r="AA926" s="233">
        <v>12</v>
      </c>
      <c r="AB926" s="233">
        <v>0</v>
      </c>
      <c r="AC926" s="233">
        <v>553</v>
      </c>
      <c r="AZ926" s="233">
        <v>2</v>
      </c>
      <c r="BA926" s="233">
        <f>IF(AZ926=1,G926,0)</f>
        <v>0</v>
      </c>
      <c r="BB926" s="233">
        <f>IF(AZ926=2,G926,0)</f>
        <v>0</v>
      </c>
      <c r="BC926" s="233">
        <f>IF(AZ926=3,G926,0)</f>
        <v>0</v>
      </c>
      <c r="BD926" s="233">
        <f>IF(AZ926=4,G926,0)</f>
        <v>0</v>
      </c>
      <c r="BE926" s="233">
        <f>IF(AZ926=5,G926,0)</f>
        <v>0</v>
      </c>
      <c r="CA926" s="260">
        <v>12</v>
      </c>
      <c r="CB926" s="260">
        <v>0</v>
      </c>
    </row>
    <row r="927" spans="1:15" ht="12.75">
      <c r="A927" s="269"/>
      <c r="B927" s="272"/>
      <c r="C927" s="327" t="s">
        <v>1263</v>
      </c>
      <c r="D927" s="328"/>
      <c r="E927" s="273">
        <v>1</v>
      </c>
      <c r="F927" s="274"/>
      <c r="G927" s="275"/>
      <c r="H927" s="276"/>
      <c r="I927" s="270"/>
      <c r="J927" s="277"/>
      <c r="K927" s="270"/>
      <c r="M927" s="271" t="s">
        <v>1263</v>
      </c>
      <c r="O927" s="260"/>
    </row>
    <row r="928" spans="1:15" ht="12.75">
      <c r="A928" s="269"/>
      <c r="B928" s="272"/>
      <c r="C928" s="327" t="s">
        <v>1264</v>
      </c>
      <c r="D928" s="328"/>
      <c r="E928" s="273">
        <v>1</v>
      </c>
      <c r="F928" s="274"/>
      <c r="G928" s="275"/>
      <c r="H928" s="276"/>
      <c r="I928" s="270"/>
      <c r="J928" s="277"/>
      <c r="K928" s="270"/>
      <c r="M928" s="271" t="s">
        <v>1264</v>
      </c>
      <c r="O928" s="260"/>
    </row>
    <row r="929" spans="1:80" ht="12.75">
      <c r="A929" s="261">
        <v>258</v>
      </c>
      <c r="B929" s="262" t="s">
        <v>1265</v>
      </c>
      <c r="C929" s="263" t="s">
        <v>1266</v>
      </c>
      <c r="D929" s="264" t="s">
        <v>212</v>
      </c>
      <c r="E929" s="265">
        <v>2</v>
      </c>
      <c r="F929" s="265">
        <v>0</v>
      </c>
      <c r="G929" s="266">
        <f>E929*F929</f>
        <v>0</v>
      </c>
      <c r="H929" s="267">
        <v>0</v>
      </c>
      <c r="I929" s="268">
        <f>E929*H929</f>
        <v>0</v>
      </c>
      <c r="J929" s="267"/>
      <c r="K929" s="268">
        <f>E929*J929</f>
        <v>0</v>
      </c>
      <c r="O929" s="260">
        <v>2</v>
      </c>
      <c r="AA929" s="233">
        <v>12</v>
      </c>
      <c r="AB929" s="233">
        <v>0</v>
      </c>
      <c r="AC929" s="233">
        <v>554</v>
      </c>
      <c r="AZ929" s="233">
        <v>2</v>
      </c>
      <c r="BA929" s="233">
        <f>IF(AZ929=1,G929,0)</f>
        <v>0</v>
      </c>
      <c r="BB929" s="233">
        <f>IF(AZ929=2,G929,0)</f>
        <v>0</v>
      </c>
      <c r="BC929" s="233">
        <f>IF(AZ929=3,G929,0)</f>
        <v>0</v>
      </c>
      <c r="BD929" s="233">
        <f>IF(AZ929=4,G929,0)</f>
        <v>0</v>
      </c>
      <c r="BE929" s="233">
        <f>IF(AZ929=5,G929,0)</f>
        <v>0</v>
      </c>
      <c r="CA929" s="260">
        <v>12</v>
      </c>
      <c r="CB929" s="260">
        <v>0</v>
      </c>
    </row>
    <row r="930" spans="1:15" ht="12.75">
      <c r="A930" s="269"/>
      <c r="B930" s="272"/>
      <c r="C930" s="327" t="s">
        <v>1267</v>
      </c>
      <c r="D930" s="328"/>
      <c r="E930" s="273">
        <v>1</v>
      </c>
      <c r="F930" s="274"/>
      <c r="G930" s="275"/>
      <c r="H930" s="276"/>
      <c r="I930" s="270"/>
      <c r="J930" s="277"/>
      <c r="K930" s="270"/>
      <c r="M930" s="271" t="s">
        <v>1267</v>
      </c>
      <c r="O930" s="260"/>
    </row>
    <row r="931" spans="1:15" ht="12.75">
      <c r="A931" s="269"/>
      <c r="B931" s="272"/>
      <c r="C931" s="327" t="s">
        <v>1268</v>
      </c>
      <c r="D931" s="328"/>
      <c r="E931" s="273">
        <v>1</v>
      </c>
      <c r="F931" s="274"/>
      <c r="G931" s="275"/>
      <c r="H931" s="276"/>
      <c r="I931" s="270"/>
      <c r="J931" s="277"/>
      <c r="K931" s="270"/>
      <c r="M931" s="271" t="s">
        <v>1268</v>
      </c>
      <c r="O931" s="260"/>
    </row>
    <row r="932" spans="1:80" ht="12.75">
      <c r="A932" s="261">
        <v>259</v>
      </c>
      <c r="B932" s="262" t="s">
        <v>1269</v>
      </c>
      <c r="C932" s="263" t="s">
        <v>1270</v>
      </c>
      <c r="D932" s="264" t="s">
        <v>212</v>
      </c>
      <c r="E932" s="265">
        <v>1</v>
      </c>
      <c r="F932" s="265">
        <v>0</v>
      </c>
      <c r="G932" s="266">
        <f>E932*F932</f>
        <v>0</v>
      </c>
      <c r="H932" s="267">
        <v>0</v>
      </c>
      <c r="I932" s="268">
        <f>E932*H932</f>
        <v>0</v>
      </c>
      <c r="J932" s="267"/>
      <c r="K932" s="268">
        <f>E932*J932</f>
        <v>0</v>
      </c>
      <c r="O932" s="260">
        <v>2</v>
      </c>
      <c r="AA932" s="233">
        <v>12</v>
      </c>
      <c r="AB932" s="233">
        <v>0</v>
      </c>
      <c r="AC932" s="233">
        <v>555</v>
      </c>
      <c r="AZ932" s="233">
        <v>2</v>
      </c>
      <c r="BA932" s="233">
        <f>IF(AZ932=1,G932,0)</f>
        <v>0</v>
      </c>
      <c r="BB932" s="233">
        <f>IF(AZ932=2,G932,0)</f>
        <v>0</v>
      </c>
      <c r="BC932" s="233">
        <f>IF(AZ932=3,G932,0)</f>
        <v>0</v>
      </c>
      <c r="BD932" s="233">
        <f>IF(AZ932=4,G932,0)</f>
        <v>0</v>
      </c>
      <c r="BE932" s="233">
        <f>IF(AZ932=5,G932,0)</f>
        <v>0</v>
      </c>
      <c r="CA932" s="260">
        <v>12</v>
      </c>
      <c r="CB932" s="260">
        <v>0</v>
      </c>
    </row>
    <row r="933" spans="1:15" ht="12.75">
      <c r="A933" s="269"/>
      <c r="B933" s="272"/>
      <c r="C933" s="327" t="s">
        <v>1271</v>
      </c>
      <c r="D933" s="328"/>
      <c r="E933" s="273">
        <v>1</v>
      </c>
      <c r="F933" s="274"/>
      <c r="G933" s="275"/>
      <c r="H933" s="276"/>
      <c r="I933" s="270"/>
      <c r="J933" s="277"/>
      <c r="K933" s="270"/>
      <c r="M933" s="271" t="s">
        <v>1271</v>
      </c>
      <c r="O933" s="260"/>
    </row>
    <row r="934" spans="1:80" ht="12.75">
      <c r="A934" s="261">
        <v>260</v>
      </c>
      <c r="B934" s="262" t="s">
        <v>1272</v>
      </c>
      <c r="C934" s="263" t="s">
        <v>1273</v>
      </c>
      <c r="D934" s="264" t="s">
        <v>212</v>
      </c>
      <c r="E934" s="265">
        <v>2</v>
      </c>
      <c r="F934" s="265">
        <v>0</v>
      </c>
      <c r="G934" s="266">
        <f>E934*F934</f>
        <v>0</v>
      </c>
      <c r="H934" s="267">
        <v>0</v>
      </c>
      <c r="I934" s="268">
        <f>E934*H934</f>
        <v>0</v>
      </c>
      <c r="J934" s="267"/>
      <c r="K934" s="268">
        <f>E934*J934</f>
        <v>0</v>
      </c>
      <c r="O934" s="260">
        <v>2</v>
      </c>
      <c r="AA934" s="233">
        <v>12</v>
      </c>
      <c r="AB934" s="233">
        <v>0</v>
      </c>
      <c r="AC934" s="233">
        <v>556</v>
      </c>
      <c r="AZ934" s="233">
        <v>2</v>
      </c>
      <c r="BA934" s="233">
        <f>IF(AZ934=1,G934,0)</f>
        <v>0</v>
      </c>
      <c r="BB934" s="233">
        <f>IF(AZ934=2,G934,0)</f>
        <v>0</v>
      </c>
      <c r="BC934" s="233">
        <f>IF(AZ934=3,G934,0)</f>
        <v>0</v>
      </c>
      <c r="BD934" s="233">
        <f>IF(AZ934=4,G934,0)</f>
        <v>0</v>
      </c>
      <c r="BE934" s="233">
        <f>IF(AZ934=5,G934,0)</f>
        <v>0</v>
      </c>
      <c r="CA934" s="260">
        <v>12</v>
      </c>
      <c r="CB934" s="260">
        <v>0</v>
      </c>
    </row>
    <row r="935" spans="1:15" ht="12.75">
      <c r="A935" s="269"/>
      <c r="B935" s="272"/>
      <c r="C935" s="327" t="s">
        <v>653</v>
      </c>
      <c r="D935" s="328"/>
      <c r="E935" s="273">
        <v>1</v>
      </c>
      <c r="F935" s="274"/>
      <c r="G935" s="275"/>
      <c r="H935" s="276"/>
      <c r="I935" s="270"/>
      <c r="J935" s="277"/>
      <c r="K935" s="270"/>
      <c r="M935" s="271" t="s">
        <v>653</v>
      </c>
      <c r="O935" s="260"/>
    </row>
    <row r="936" spans="1:15" ht="12.75">
      <c r="A936" s="269"/>
      <c r="B936" s="272"/>
      <c r="C936" s="327" t="s">
        <v>656</v>
      </c>
      <c r="D936" s="328"/>
      <c r="E936" s="273">
        <v>1</v>
      </c>
      <c r="F936" s="274"/>
      <c r="G936" s="275"/>
      <c r="H936" s="276"/>
      <c r="I936" s="270"/>
      <c r="J936" s="277"/>
      <c r="K936" s="270"/>
      <c r="M936" s="271" t="s">
        <v>656</v>
      </c>
      <c r="O936" s="260"/>
    </row>
    <row r="937" spans="1:80" ht="12.75">
      <c r="A937" s="261">
        <v>261</v>
      </c>
      <c r="B937" s="262" t="s">
        <v>1274</v>
      </c>
      <c r="C937" s="263" t="s">
        <v>1275</v>
      </c>
      <c r="D937" s="264" t="s">
        <v>212</v>
      </c>
      <c r="E937" s="265">
        <v>17</v>
      </c>
      <c r="F937" s="265">
        <v>0</v>
      </c>
      <c r="G937" s="266">
        <f>E937*F937</f>
        <v>0</v>
      </c>
      <c r="H937" s="267">
        <v>0</v>
      </c>
      <c r="I937" s="268">
        <f>E937*H937</f>
        <v>0</v>
      </c>
      <c r="J937" s="267"/>
      <c r="K937" s="268">
        <f>E937*J937</f>
        <v>0</v>
      </c>
      <c r="O937" s="260">
        <v>2</v>
      </c>
      <c r="AA937" s="233">
        <v>12</v>
      </c>
      <c r="AB937" s="233">
        <v>0</v>
      </c>
      <c r="AC937" s="233">
        <v>557</v>
      </c>
      <c r="AZ937" s="233">
        <v>2</v>
      </c>
      <c r="BA937" s="233">
        <f>IF(AZ937=1,G937,0)</f>
        <v>0</v>
      </c>
      <c r="BB937" s="233">
        <f>IF(AZ937=2,G937,0)</f>
        <v>0</v>
      </c>
      <c r="BC937" s="233">
        <f>IF(AZ937=3,G937,0)</f>
        <v>0</v>
      </c>
      <c r="BD937" s="233">
        <f>IF(AZ937=4,G937,0)</f>
        <v>0</v>
      </c>
      <c r="BE937" s="233">
        <f>IF(AZ937=5,G937,0)</f>
        <v>0</v>
      </c>
      <c r="CA937" s="260">
        <v>12</v>
      </c>
      <c r="CB937" s="260">
        <v>0</v>
      </c>
    </row>
    <row r="938" spans="1:15" ht="12.75">
      <c r="A938" s="269"/>
      <c r="B938" s="272"/>
      <c r="C938" s="327" t="s">
        <v>612</v>
      </c>
      <c r="D938" s="328"/>
      <c r="E938" s="273">
        <v>1</v>
      </c>
      <c r="F938" s="274"/>
      <c r="G938" s="275"/>
      <c r="H938" s="276"/>
      <c r="I938" s="270"/>
      <c r="J938" s="277"/>
      <c r="K938" s="270"/>
      <c r="M938" s="271" t="s">
        <v>612</v>
      </c>
      <c r="O938" s="260"/>
    </row>
    <row r="939" spans="1:15" ht="12.75">
      <c r="A939" s="269"/>
      <c r="B939" s="272"/>
      <c r="C939" s="327" t="s">
        <v>613</v>
      </c>
      <c r="D939" s="328"/>
      <c r="E939" s="273">
        <v>1</v>
      </c>
      <c r="F939" s="274"/>
      <c r="G939" s="275"/>
      <c r="H939" s="276"/>
      <c r="I939" s="270"/>
      <c r="J939" s="277"/>
      <c r="K939" s="270"/>
      <c r="M939" s="271" t="s">
        <v>613</v>
      </c>
      <c r="O939" s="260"/>
    </row>
    <row r="940" spans="1:15" ht="12.75">
      <c r="A940" s="269"/>
      <c r="B940" s="272"/>
      <c r="C940" s="327" t="s">
        <v>614</v>
      </c>
      <c r="D940" s="328"/>
      <c r="E940" s="273">
        <v>1</v>
      </c>
      <c r="F940" s="274"/>
      <c r="G940" s="275"/>
      <c r="H940" s="276"/>
      <c r="I940" s="270"/>
      <c r="J940" s="277"/>
      <c r="K940" s="270"/>
      <c r="M940" s="271" t="s">
        <v>614</v>
      </c>
      <c r="O940" s="260"/>
    </row>
    <row r="941" spans="1:15" ht="12.75">
      <c r="A941" s="269"/>
      <c r="B941" s="272"/>
      <c r="C941" s="327" t="s">
        <v>615</v>
      </c>
      <c r="D941" s="328"/>
      <c r="E941" s="273">
        <v>1</v>
      </c>
      <c r="F941" s="274"/>
      <c r="G941" s="275"/>
      <c r="H941" s="276"/>
      <c r="I941" s="270"/>
      <c r="J941" s="277"/>
      <c r="K941" s="270"/>
      <c r="M941" s="271" t="s">
        <v>615</v>
      </c>
      <c r="O941" s="260"/>
    </row>
    <row r="942" spans="1:15" ht="12.75">
      <c r="A942" s="269"/>
      <c r="B942" s="272"/>
      <c r="C942" s="327" t="s">
        <v>616</v>
      </c>
      <c r="D942" s="328"/>
      <c r="E942" s="273">
        <v>1</v>
      </c>
      <c r="F942" s="274"/>
      <c r="G942" s="275"/>
      <c r="H942" s="276"/>
      <c r="I942" s="270"/>
      <c r="J942" s="277"/>
      <c r="K942" s="270"/>
      <c r="M942" s="271" t="s">
        <v>616</v>
      </c>
      <c r="O942" s="260"/>
    </row>
    <row r="943" spans="1:15" ht="12.75">
      <c r="A943" s="269"/>
      <c r="B943" s="272"/>
      <c r="C943" s="327" t="s">
        <v>617</v>
      </c>
      <c r="D943" s="328"/>
      <c r="E943" s="273">
        <v>1</v>
      </c>
      <c r="F943" s="274"/>
      <c r="G943" s="275"/>
      <c r="H943" s="276"/>
      <c r="I943" s="270"/>
      <c r="J943" s="277"/>
      <c r="K943" s="270"/>
      <c r="M943" s="271" t="s">
        <v>617</v>
      </c>
      <c r="O943" s="260"/>
    </row>
    <row r="944" spans="1:15" ht="12.75">
      <c r="A944" s="269"/>
      <c r="B944" s="272"/>
      <c r="C944" s="327" t="s">
        <v>618</v>
      </c>
      <c r="D944" s="328"/>
      <c r="E944" s="273">
        <v>1</v>
      </c>
      <c r="F944" s="274"/>
      <c r="G944" s="275"/>
      <c r="H944" s="276"/>
      <c r="I944" s="270"/>
      <c r="J944" s="277"/>
      <c r="K944" s="270"/>
      <c r="M944" s="271" t="s">
        <v>618</v>
      </c>
      <c r="O944" s="260"/>
    </row>
    <row r="945" spans="1:15" ht="12.75">
      <c r="A945" s="269"/>
      <c r="B945" s="272"/>
      <c r="C945" s="327" t="s">
        <v>619</v>
      </c>
      <c r="D945" s="328"/>
      <c r="E945" s="273">
        <v>1</v>
      </c>
      <c r="F945" s="274"/>
      <c r="G945" s="275"/>
      <c r="H945" s="276"/>
      <c r="I945" s="270"/>
      <c r="J945" s="277"/>
      <c r="K945" s="270"/>
      <c r="M945" s="271" t="s">
        <v>619</v>
      </c>
      <c r="O945" s="260"/>
    </row>
    <row r="946" spans="1:15" ht="12.75">
      <c r="A946" s="269"/>
      <c r="B946" s="272"/>
      <c r="C946" s="327" t="s">
        <v>620</v>
      </c>
      <c r="D946" s="328"/>
      <c r="E946" s="273">
        <v>1</v>
      </c>
      <c r="F946" s="274"/>
      <c r="G946" s="275"/>
      <c r="H946" s="276"/>
      <c r="I946" s="270"/>
      <c r="J946" s="277"/>
      <c r="K946" s="270"/>
      <c r="M946" s="271" t="s">
        <v>620</v>
      </c>
      <c r="O946" s="260"/>
    </row>
    <row r="947" spans="1:15" ht="12.75">
      <c r="A947" s="269"/>
      <c r="B947" s="272"/>
      <c r="C947" s="327" t="s">
        <v>621</v>
      </c>
      <c r="D947" s="328"/>
      <c r="E947" s="273">
        <v>1</v>
      </c>
      <c r="F947" s="274"/>
      <c r="G947" s="275"/>
      <c r="H947" s="276"/>
      <c r="I947" s="270"/>
      <c r="J947" s="277"/>
      <c r="K947" s="270"/>
      <c r="M947" s="271" t="s">
        <v>621</v>
      </c>
      <c r="O947" s="260"/>
    </row>
    <row r="948" spans="1:15" ht="12.75">
      <c r="A948" s="269"/>
      <c r="B948" s="272"/>
      <c r="C948" s="327" t="s">
        <v>622</v>
      </c>
      <c r="D948" s="328"/>
      <c r="E948" s="273">
        <v>1</v>
      </c>
      <c r="F948" s="274"/>
      <c r="G948" s="275"/>
      <c r="H948" s="276"/>
      <c r="I948" s="270"/>
      <c r="J948" s="277"/>
      <c r="K948" s="270"/>
      <c r="M948" s="271" t="s">
        <v>622</v>
      </c>
      <c r="O948" s="260"/>
    </row>
    <row r="949" spans="1:15" ht="12.75">
      <c r="A949" s="269"/>
      <c r="B949" s="272"/>
      <c r="C949" s="327" t="s">
        <v>623</v>
      </c>
      <c r="D949" s="328"/>
      <c r="E949" s="273">
        <v>1</v>
      </c>
      <c r="F949" s="274"/>
      <c r="G949" s="275"/>
      <c r="H949" s="276"/>
      <c r="I949" s="270"/>
      <c r="J949" s="277"/>
      <c r="K949" s="270"/>
      <c r="M949" s="271" t="s">
        <v>623</v>
      </c>
      <c r="O949" s="260"/>
    </row>
    <row r="950" spans="1:15" ht="12.75">
      <c r="A950" s="269"/>
      <c r="B950" s="272"/>
      <c r="C950" s="327" t="s">
        <v>624</v>
      </c>
      <c r="D950" s="328"/>
      <c r="E950" s="273">
        <v>1</v>
      </c>
      <c r="F950" s="274"/>
      <c r="G950" s="275"/>
      <c r="H950" s="276"/>
      <c r="I950" s="270"/>
      <c r="J950" s="277"/>
      <c r="K950" s="270"/>
      <c r="M950" s="271" t="s">
        <v>624</v>
      </c>
      <c r="O950" s="260"/>
    </row>
    <row r="951" spans="1:15" ht="12.75">
      <c r="A951" s="269"/>
      <c r="B951" s="272"/>
      <c r="C951" s="327" t="s">
        <v>625</v>
      </c>
      <c r="D951" s="328"/>
      <c r="E951" s="273">
        <v>1</v>
      </c>
      <c r="F951" s="274"/>
      <c r="G951" s="275"/>
      <c r="H951" s="276"/>
      <c r="I951" s="270"/>
      <c r="J951" s="277"/>
      <c r="K951" s="270"/>
      <c r="M951" s="271" t="s">
        <v>625</v>
      </c>
      <c r="O951" s="260"/>
    </row>
    <row r="952" spans="1:15" ht="12.75">
      <c r="A952" s="269"/>
      <c r="B952" s="272"/>
      <c r="C952" s="327" t="s">
        <v>626</v>
      </c>
      <c r="D952" s="328"/>
      <c r="E952" s="273">
        <v>1</v>
      </c>
      <c r="F952" s="274"/>
      <c r="G952" s="275"/>
      <c r="H952" s="276"/>
      <c r="I952" s="270"/>
      <c r="J952" s="277"/>
      <c r="K952" s="270"/>
      <c r="M952" s="271" t="s">
        <v>626</v>
      </c>
      <c r="O952" s="260"/>
    </row>
    <row r="953" spans="1:15" ht="12.75">
      <c r="A953" s="269"/>
      <c r="B953" s="272"/>
      <c r="C953" s="327" t="s">
        <v>627</v>
      </c>
      <c r="D953" s="328"/>
      <c r="E953" s="273">
        <v>1</v>
      </c>
      <c r="F953" s="274"/>
      <c r="G953" s="275"/>
      <c r="H953" s="276"/>
      <c r="I953" s="270"/>
      <c r="J953" s="277"/>
      <c r="K953" s="270"/>
      <c r="M953" s="271" t="s">
        <v>627</v>
      </c>
      <c r="O953" s="260"/>
    </row>
    <row r="954" spans="1:15" ht="12.75">
      <c r="A954" s="269"/>
      <c r="B954" s="272"/>
      <c r="C954" s="327" t="s">
        <v>628</v>
      </c>
      <c r="D954" s="328"/>
      <c r="E954" s="273">
        <v>1</v>
      </c>
      <c r="F954" s="274"/>
      <c r="G954" s="275"/>
      <c r="H954" s="276"/>
      <c r="I954" s="270"/>
      <c r="J954" s="277"/>
      <c r="K954" s="270"/>
      <c r="M954" s="271" t="s">
        <v>628</v>
      </c>
      <c r="O954" s="260"/>
    </row>
    <row r="955" spans="1:80" ht="22.5">
      <c r="A955" s="261">
        <v>262</v>
      </c>
      <c r="B955" s="262" t="s">
        <v>1276</v>
      </c>
      <c r="C955" s="263" t="s">
        <v>1277</v>
      </c>
      <c r="D955" s="264" t="s">
        <v>212</v>
      </c>
      <c r="E955" s="265">
        <v>1</v>
      </c>
      <c r="F955" s="265">
        <v>0</v>
      </c>
      <c r="G955" s="266">
        <f>E955*F955</f>
        <v>0</v>
      </c>
      <c r="H955" s="267">
        <v>0</v>
      </c>
      <c r="I955" s="268">
        <f>E955*H955</f>
        <v>0</v>
      </c>
      <c r="J955" s="267"/>
      <c r="K955" s="268">
        <f>E955*J955</f>
        <v>0</v>
      </c>
      <c r="O955" s="260">
        <v>2</v>
      </c>
      <c r="AA955" s="233">
        <v>12</v>
      </c>
      <c r="AB955" s="233">
        <v>0</v>
      </c>
      <c r="AC955" s="233">
        <v>558</v>
      </c>
      <c r="AZ955" s="233">
        <v>2</v>
      </c>
      <c r="BA955" s="233">
        <f>IF(AZ955=1,G955,0)</f>
        <v>0</v>
      </c>
      <c r="BB955" s="233">
        <f>IF(AZ955=2,G955,0)</f>
        <v>0</v>
      </c>
      <c r="BC955" s="233">
        <f>IF(AZ955=3,G955,0)</f>
        <v>0</v>
      </c>
      <c r="BD955" s="233">
        <f>IF(AZ955=4,G955,0)</f>
        <v>0</v>
      </c>
      <c r="BE955" s="233">
        <f>IF(AZ955=5,G955,0)</f>
        <v>0</v>
      </c>
      <c r="CA955" s="260">
        <v>12</v>
      </c>
      <c r="CB955" s="260">
        <v>0</v>
      </c>
    </row>
    <row r="956" spans="1:15" ht="12.75">
      <c r="A956" s="269"/>
      <c r="B956" s="272"/>
      <c r="C956" s="327" t="s">
        <v>629</v>
      </c>
      <c r="D956" s="328"/>
      <c r="E956" s="273">
        <v>1</v>
      </c>
      <c r="F956" s="274"/>
      <c r="G956" s="275"/>
      <c r="H956" s="276"/>
      <c r="I956" s="270"/>
      <c r="J956" s="277"/>
      <c r="K956" s="270"/>
      <c r="M956" s="271" t="s">
        <v>629</v>
      </c>
      <c r="O956" s="260"/>
    </row>
    <row r="957" spans="1:80" ht="22.5">
      <c r="A957" s="261">
        <v>263</v>
      </c>
      <c r="B957" s="262" t="s">
        <v>1278</v>
      </c>
      <c r="C957" s="263" t="s">
        <v>1279</v>
      </c>
      <c r="D957" s="264" t="s">
        <v>212</v>
      </c>
      <c r="E957" s="265">
        <v>11</v>
      </c>
      <c r="F957" s="265">
        <v>0</v>
      </c>
      <c r="G957" s="266">
        <f>E957*F957</f>
        <v>0</v>
      </c>
      <c r="H957" s="267">
        <v>0</v>
      </c>
      <c r="I957" s="268">
        <f>E957*H957</f>
        <v>0</v>
      </c>
      <c r="J957" s="267"/>
      <c r="K957" s="268">
        <f>E957*J957</f>
        <v>0</v>
      </c>
      <c r="O957" s="260">
        <v>2</v>
      </c>
      <c r="AA957" s="233">
        <v>12</v>
      </c>
      <c r="AB957" s="233">
        <v>0</v>
      </c>
      <c r="AC957" s="233">
        <v>559</v>
      </c>
      <c r="AZ957" s="233">
        <v>2</v>
      </c>
      <c r="BA957" s="233">
        <f>IF(AZ957=1,G957,0)</f>
        <v>0</v>
      </c>
      <c r="BB957" s="233">
        <f>IF(AZ957=2,G957,0)</f>
        <v>0</v>
      </c>
      <c r="BC957" s="233">
        <f>IF(AZ957=3,G957,0)</f>
        <v>0</v>
      </c>
      <c r="BD957" s="233">
        <f>IF(AZ957=4,G957,0)</f>
        <v>0</v>
      </c>
      <c r="BE957" s="233">
        <f>IF(AZ957=5,G957,0)</f>
        <v>0</v>
      </c>
      <c r="CA957" s="260">
        <v>12</v>
      </c>
      <c r="CB957" s="260">
        <v>0</v>
      </c>
    </row>
    <row r="958" spans="1:15" ht="12.75">
      <c r="A958" s="269"/>
      <c r="B958" s="272"/>
      <c r="C958" s="327" t="s">
        <v>632</v>
      </c>
      <c r="D958" s="328"/>
      <c r="E958" s="273">
        <v>1</v>
      </c>
      <c r="F958" s="274"/>
      <c r="G958" s="275"/>
      <c r="H958" s="276"/>
      <c r="I958" s="270"/>
      <c r="J958" s="277"/>
      <c r="K958" s="270"/>
      <c r="M958" s="271" t="s">
        <v>632</v>
      </c>
      <c r="O958" s="260"/>
    </row>
    <row r="959" spans="1:15" ht="12.75">
      <c r="A959" s="269"/>
      <c r="B959" s="272"/>
      <c r="C959" s="327" t="s">
        <v>633</v>
      </c>
      <c r="D959" s="328"/>
      <c r="E959" s="273">
        <v>1</v>
      </c>
      <c r="F959" s="274"/>
      <c r="G959" s="275"/>
      <c r="H959" s="276"/>
      <c r="I959" s="270"/>
      <c r="J959" s="277"/>
      <c r="K959" s="270"/>
      <c r="M959" s="271" t="s">
        <v>633</v>
      </c>
      <c r="O959" s="260"/>
    </row>
    <row r="960" spans="1:15" ht="12.75">
      <c r="A960" s="269"/>
      <c r="B960" s="272"/>
      <c r="C960" s="327" t="s">
        <v>634</v>
      </c>
      <c r="D960" s="328"/>
      <c r="E960" s="273">
        <v>1</v>
      </c>
      <c r="F960" s="274"/>
      <c r="G960" s="275"/>
      <c r="H960" s="276"/>
      <c r="I960" s="270"/>
      <c r="J960" s="277"/>
      <c r="K960" s="270"/>
      <c r="M960" s="271" t="s">
        <v>634</v>
      </c>
      <c r="O960" s="260"/>
    </row>
    <row r="961" spans="1:15" ht="12.75">
      <c r="A961" s="269"/>
      <c r="B961" s="272"/>
      <c r="C961" s="327" t="s">
        <v>645</v>
      </c>
      <c r="D961" s="328"/>
      <c r="E961" s="273">
        <v>1</v>
      </c>
      <c r="F961" s="274"/>
      <c r="G961" s="275"/>
      <c r="H961" s="276"/>
      <c r="I961" s="270"/>
      <c r="J961" s="277"/>
      <c r="K961" s="270"/>
      <c r="M961" s="271" t="s">
        <v>645</v>
      </c>
      <c r="O961" s="260"/>
    </row>
    <row r="962" spans="1:15" ht="12.75">
      <c r="A962" s="269"/>
      <c r="B962" s="272"/>
      <c r="C962" s="327" t="s">
        <v>636</v>
      </c>
      <c r="D962" s="328"/>
      <c r="E962" s="273">
        <v>1</v>
      </c>
      <c r="F962" s="274"/>
      <c r="G962" s="275"/>
      <c r="H962" s="276"/>
      <c r="I962" s="270"/>
      <c r="J962" s="277"/>
      <c r="K962" s="270"/>
      <c r="M962" s="271" t="s">
        <v>636</v>
      </c>
      <c r="O962" s="260"/>
    </row>
    <row r="963" spans="1:15" ht="12.75">
      <c r="A963" s="269"/>
      <c r="B963" s="272"/>
      <c r="C963" s="327" t="s">
        <v>637</v>
      </c>
      <c r="D963" s="328"/>
      <c r="E963" s="273">
        <v>1</v>
      </c>
      <c r="F963" s="274"/>
      <c r="G963" s="275"/>
      <c r="H963" s="276"/>
      <c r="I963" s="270"/>
      <c r="J963" s="277"/>
      <c r="K963" s="270"/>
      <c r="M963" s="271" t="s">
        <v>637</v>
      </c>
      <c r="O963" s="260"/>
    </row>
    <row r="964" spans="1:15" ht="12.75">
      <c r="A964" s="269"/>
      <c r="B964" s="272"/>
      <c r="C964" s="327" t="s">
        <v>638</v>
      </c>
      <c r="D964" s="328"/>
      <c r="E964" s="273">
        <v>1</v>
      </c>
      <c r="F964" s="274"/>
      <c r="G964" s="275"/>
      <c r="H964" s="276"/>
      <c r="I964" s="270"/>
      <c r="J964" s="277"/>
      <c r="K964" s="270"/>
      <c r="M964" s="271" t="s">
        <v>638</v>
      </c>
      <c r="O964" s="260"/>
    </row>
    <row r="965" spans="1:15" ht="12.75">
      <c r="A965" s="269"/>
      <c r="B965" s="272"/>
      <c r="C965" s="327" t="s">
        <v>639</v>
      </c>
      <c r="D965" s="328"/>
      <c r="E965" s="273">
        <v>1</v>
      </c>
      <c r="F965" s="274"/>
      <c r="G965" s="275"/>
      <c r="H965" s="276"/>
      <c r="I965" s="270"/>
      <c r="J965" s="277"/>
      <c r="K965" s="270"/>
      <c r="M965" s="271" t="s">
        <v>639</v>
      </c>
      <c r="O965" s="260"/>
    </row>
    <row r="966" spans="1:15" ht="12.75">
      <c r="A966" s="269"/>
      <c r="B966" s="272"/>
      <c r="C966" s="327" t="s">
        <v>640</v>
      </c>
      <c r="D966" s="328"/>
      <c r="E966" s="273">
        <v>1</v>
      </c>
      <c r="F966" s="274"/>
      <c r="G966" s="275"/>
      <c r="H966" s="276"/>
      <c r="I966" s="270"/>
      <c r="J966" s="277"/>
      <c r="K966" s="270"/>
      <c r="M966" s="271" t="s">
        <v>640</v>
      </c>
      <c r="O966" s="260"/>
    </row>
    <row r="967" spans="1:15" ht="12.75">
      <c r="A967" s="269"/>
      <c r="B967" s="272"/>
      <c r="C967" s="327" t="s">
        <v>641</v>
      </c>
      <c r="D967" s="328"/>
      <c r="E967" s="273">
        <v>1</v>
      </c>
      <c r="F967" s="274"/>
      <c r="G967" s="275"/>
      <c r="H967" s="276"/>
      <c r="I967" s="270"/>
      <c r="J967" s="277"/>
      <c r="K967" s="270"/>
      <c r="M967" s="271" t="s">
        <v>641</v>
      </c>
      <c r="O967" s="260"/>
    </row>
    <row r="968" spans="1:15" ht="12.75">
      <c r="A968" s="269"/>
      <c r="B968" s="272"/>
      <c r="C968" s="327" t="s">
        <v>642</v>
      </c>
      <c r="D968" s="328"/>
      <c r="E968" s="273">
        <v>1</v>
      </c>
      <c r="F968" s="274"/>
      <c r="G968" s="275"/>
      <c r="H968" s="276"/>
      <c r="I968" s="270"/>
      <c r="J968" s="277"/>
      <c r="K968" s="270"/>
      <c r="M968" s="271" t="s">
        <v>642</v>
      </c>
      <c r="O968" s="260"/>
    </row>
    <row r="969" spans="1:80" ht="12.75">
      <c r="A969" s="261">
        <v>264</v>
      </c>
      <c r="B969" s="262" t="s">
        <v>1280</v>
      </c>
      <c r="C969" s="263" t="s">
        <v>1281</v>
      </c>
      <c r="D969" s="264" t="s">
        <v>212</v>
      </c>
      <c r="E969" s="265">
        <v>8</v>
      </c>
      <c r="F969" s="265">
        <v>0</v>
      </c>
      <c r="G969" s="266">
        <f>E969*F969</f>
        <v>0</v>
      </c>
      <c r="H969" s="267">
        <v>0</v>
      </c>
      <c r="I969" s="268">
        <f>E969*H969</f>
        <v>0</v>
      </c>
      <c r="J969" s="267"/>
      <c r="K969" s="268">
        <f>E969*J969</f>
        <v>0</v>
      </c>
      <c r="O969" s="260">
        <v>2</v>
      </c>
      <c r="AA969" s="233">
        <v>12</v>
      </c>
      <c r="AB969" s="233">
        <v>0</v>
      </c>
      <c r="AC969" s="233">
        <v>560</v>
      </c>
      <c r="AZ969" s="233">
        <v>2</v>
      </c>
      <c r="BA969" s="233">
        <f>IF(AZ969=1,G969,0)</f>
        <v>0</v>
      </c>
      <c r="BB969" s="233">
        <f>IF(AZ969=2,G969,0)</f>
        <v>0</v>
      </c>
      <c r="BC969" s="233">
        <f>IF(AZ969=3,G969,0)</f>
        <v>0</v>
      </c>
      <c r="BD969" s="233">
        <f>IF(AZ969=4,G969,0)</f>
        <v>0</v>
      </c>
      <c r="BE969" s="233">
        <f>IF(AZ969=5,G969,0)</f>
        <v>0</v>
      </c>
      <c r="CA969" s="260">
        <v>12</v>
      </c>
      <c r="CB969" s="260">
        <v>0</v>
      </c>
    </row>
    <row r="970" spans="1:15" ht="12.75">
      <c r="A970" s="269"/>
      <c r="B970" s="272"/>
      <c r="C970" s="327" t="s">
        <v>643</v>
      </c>
      <c r="D970" s="328"/>
      <c r="E970" s="273">
        <v>1</v>
      </c>
      <c r="F970" s="274"/>
      <c r="G970" s="275"/>
      <c r="H970" s="276"/>
      <c r="I970" s="270"/>
      <c r="J970" s="277"/>
      <c r="K970" s="270"/>
      <c r="M970" s="271" t="s">
        <v>643</v>
      </c>
      <c r="O970" s="260"/>
    </row>
    <row r="971" spans="1:15" ht="12.75">
      <c r="A971" s="269"/>
      <c r="B971" s="272"/>
      <c r="C971" s="327" t="s">
        <v>644</v>
      </c>
      <c r="D971" s="328"/>
      <c r="E971" s="273">
        <v>1</v>
      </c>
      <c r="F971" s="274"/>
      <c r="G971" s="275"/>
      <c r="H971" s="276"/>
      <c r="I971" s="270"/>
      <c r="J971" s="277"/>
      <c r="K971" s="270"/>
      <c r="M971" s="271" t="s">
        <v>644</v>
      </c>
      <c r="O971" s="260"/>
    </row>
    <row r="972" spans="1:15" ht="12.75">
      <c r="A972" s="269"/>
      <c r="B972" s="272"/>
      <c r="C972" s="327" t="s">
        <v>635</v>
      </c>
      <c r="D972" s="328"/>
      <c r="E972" s="273">
        <v>1</v>
      </c>
      <c r="F972" s="274"/>
      <c r="G972" s="275"/>
      <c r="H972" s="276"/>
      <c r="I972" s="270"/>
      <c r="J972" s="277"/>
      <c r="K972" s="270"/>
      <c r="M972" s="271" t="s">
        <v>635</v>
      </c>
      <c r="O972" s="260"/>
    </row>
    <row r="973" spans="1:15" ht="12.75">
      <c r="A973" s="269"/>
      <c r="B973" s="272"/>
      <c r="C973" s="327" t="s">
        <v>646</v>
      </c>
      <c r="D973" s="328"/>
      <c r="E973" s="273">
        <v>1</v>
      </c>
      <c r="F973" s="274"/>
      <c r="G973" s="275"/>
      <c r="H973" s="276"/>
      <c r="I973" s="270"/>
      <c r="J973" s="277"/>
      <c r="K973" s="270"/>
      <c r="M973" s="271" t="s">
        <v>646</v>
      </c>
      <c r="O973" s="260"/>
    </row>
    <row r="974" spans="1:15" ht="12.75">
      <c r="A974" s="269"/>
      <c r="B974" s="272"/>
      <c r="C974" s="327" t="s">
        <v>647</v>
      </c>
      <c r="D974" s="328"/>
      <c r="E974" s="273">
        <v>1</v>
      </c>
      <c r="F974" s="274"/>
      <c r="G974" s="275"/>
      <c r="H974" s="276"/>
      <c r="I974" s="270"/>
      <c r="J974" s="277"/>
      <c r="K974" s="270"/>
      <c r="M974" s="271" t="s">
        <v>647</v>
      </c>
      <c r="O974" s="260"/>
    </row>
    <row r="975" spans="1:15" ht="12.75">
      <c r="A975" s="269"/>
      <c r="B975" s="272"/>
      <c r="C975" s="327" t="s">
        <v>648</v>
      </c>
      <c r="D975" s="328"/>
      <c r="E975" s="273">
        <v>1</v>
      </c>
      <c r="F975" s="274"/>
      <c r="G975" s="275"/>
      <c r="H975" s="276"/>
      <c r="I975" s="270"/>
      <c r="J975" s="277"/>
      <c r="K975" s="270"/>
      <c r="M975" s="271" t="s">
        <v>648</v>
      </c>
      <c r="O975" s="260"/>
    </row>
    <row r="976" spans="1:15" ht="12.75">
      <c r="A976" s="269"/>
      <c r="B976" s="272"/>
      <c r="C976" s="327" t="s">
        <v>649</v>
      </c>
      <c r="D976" s="328"/>
      <c r="E976" s="273">
        <v>1</v>
      </c>
      <c r="F976" s="274"/>
      <c r="G976" s="275"/>
      <c r="H976" s="276"/>
      <c r="I976" s="270"/>
      <c r="J976" s="277"/>
      <c r="K976" s="270"/>
      <c r="M976" s="271" t="s">
        <v>649</v>
      </c>
      <c r="O976" s="260"/>
    </row>
    <row r="977" spans="1:15" ht="12.75">
      <c r="A977" s="269"/>
      <c r="B977" s="272"/>
      <c r="C977" s="327" t="s">
        <v>650</v>
      </c>
      <c r="D977" s="328"/>
      <c r="E977" s="273">
        <v>1</v>
      </c>
      <c r="F977" s="274"/>
      <c r="G977" s="275"/>
      <c r="H977" s="276"/>
      <c r="I977" s="270"/>
      <c r="J977" s="277"/>
      <c r="K977" s="270"/>
      <c r="M977" s="271" t="s">
        <v>650</v>
      </c>
      <c r="O977" s="260"/>
    </row>
    <row r="978" spans="1:80" ht="12.75">
      <c r="A978" s="261">
        <v>265</v>
      </c>
      <c r="B978" s="262" t="s">
        <v>1282</v>
      </c>
      <c r="C978" s="263" t="s">
        <v>1283</v>
      </c>
      <c r="D978" s="264" t="s">
        <v>212</v>
      </c>
      <c r="E978" s="265">
        <v>8</v>
      </c>
      <c r="F978" s="265">
        <v>0</v>
      </c>
      <c r="G978" s="266">
        <f>E978*F978</f>
        <v>0</v>
      </c>
      <c r="H978" s="267">
        <v>0</v>
      </c>
      <c r="I978" s="268">
        <f>E978*H978</f>
        <v>0</v>
      </c>
      <c r="J978" s="267"/>
      <c r="K978" s="268">
        <f>E978*J978</f>
        <v>0</v>
      </c>
      <c r="O978" s="260">
        <v>2</v>
      </c>
      <c r="AA978" s="233">
        <v>12</v>
      </c>
      <c r="AB978" s="233">
        <v>0</v>
      </c>
      <c r="AC978" s="233">
        <v>561</v>
      </c>
      <c r="AZ978" s="233">
        <v>2</v>
      </c>
      <c r="BA978" s="233">
        <f>IF(AZ978=1,G978,0)</f>
        <v>0</v>
      </c>
      <c r="BB978" s="233">
        <f>IF(AZ978=2,G978,0)</f>
        <v>0</v>
      </c>
      <c r="BC978" s="233">
        <f>IF(AZ978=3,G978,0)</f>
        <v>0</v>
      </c>
      <c r="BD978" s="233">
        <f>IF(AZ978=4,G978,0)</f>
        <v>0</v>
      </c>
      <c r="BE978" s="233">
        <f>IF(AZ978=5,G978,0)</f>
        <v>0</v>
      </c>
      <c r="CA978" s="260">
        <v>12</v>
      </c>
      <c r="CB978" s="260">
        <v>0</v>
      </c>
    </row>
    <row r="979" spans="1:15" ht="12.75">
      <c r="A979" s="269"/>
      <c r="B979" s="272"/>
      <c r="C979" s="327" t="s">
        <v>654</v>
      </c>
      <c r="D979" s="328"/>
      <c r="E979" s="273">
        <v>1</v>
      </c>
      <c r="F979" s="274"/>
      <c r="G979" s="275"/>
      <c r="H979" s="276"/>
      <c r="I979" s="270"/>
      <c r="J979" s="277"/>
      <c r="K979" s="270"/>
      <c r="M979" s="271" t="s">
        <v>654</v>
      </c>
      <c r="O979" s="260"/>
    </row>
    <row r="980" spans="1:15" ht="12.75">
      <c r="A980" s="269"/>
      <c r="B980" s="272"/>
      <c r="C980" s="327" t="s">
        <v>657</v>
      </c>
      <c r="D980" s="328"/>
      <c r="E980" s="273">
        <v>1</v>
      </c>
      <c r="F980" s="274"/>
      <c r="G980" s="275"/>
      <c r="H980" s="276"/>
      <c r="I980" s="270"/>
      <c r="J980" s="277"/>
      <c r="K980" s="270"/>
      <c r="M980" s="271" t="s">
        <v>657</v>
      </c>
      <c r="O980" s="260"/>
    </row>
    <row r="981" spans="1:15" ht="12.75">
      <c r="A981" s="269"/>
      <c r="B981" s="272"/>
      <c r="C981" s="327" t="s">
        <v>658</v>
      </c>
      <c r="D981" s="328"/>
      <c r="E981" s="273">
        <v>1</v>
      </c>
      <c r="F981" s="274"/>
      <c r="G981" s="275"/>
      <c r="H981" s="276"/>
      <c r="I981" s="270"/>
      <c r="J981" s="277"/>
      <c r="K981" s="270"/>
      <c r="M981" s="271" t="s">
        <v>658</v>
      </c>
      <c r="O981" s="260"/>
    </row>
    <row r="982" spans="1:15" ht="12.75">
      <c r="A982" s="269"/>
      <c r="B982" s="272"/>
      <c r="C982" s="327" t="s">
        <v>659</v>
      </c>
      <c r="D982" s="328"/>
      <c r="E982" s="273">
        <v>1</v>
      </c>
      <c r="F982" s="274"/>
      <c r="G982" s="275"/>
      <c r="H982" s="276"/>
      <c r="I982" s="270"/>
      <c r="J982" s="277"/>
      <c r="K982" s="270"/>
      <c r="M982" s="271" t="s">
        <v>659</v>
      </c>
      <c r="O982" s="260"/>
    </row>
    <row r="983" spans="1:15" ht="12.75">
      <c r="A983" s="269"/>
      <c r="B983" s="272"/>
      <c r="C983" s="327" t="s">
        <v>660</v>
      </c>
      <c r="D983" s="328"/>
      <c r="E983" s="273">
        <v>1</v>
      </c>
      <c r="F983" s="274"/>
      <c r="G983" s="275"/>
      <c r="H983" s="276"/>
      <c r="I983" s="270"/>
      <c r="J983" s="277"/>
      <c r="K983" s="270"/>
      <c r="M983" s="271" t="s">
        <v>660</v>
      </c>
      <c r="O983" s="260"/>
    </row>
    <row r="984" spans="1:15" ht="12.75">
      <c r="A984" s="269"/>
      <c r="B984" s="272"/>
      <c r="C984" s="327" t="s">
        <v>661</v>
      </c>
      <c r="D984" s="328"/>
      <c r="E984" s="273">
        <v>1</v>
      </c>
      <c r="F984" s="274"/>
      <c r="G984" s="275"/>
      <c r="H984" s="276"/>
      <c r="I984" s="270"/>
      <c r="J984" s="277"/>
      <c r="K984" s="270"/>
      <c r="M984" s="271" t="s">
        <v>661</v>
      </c>
      <c r="O984" s="260"/>
    </row>
    <row r="985" spans="1:15" ht="12.75">
      <c r="A985" s="269"/>
      <c r="B985" s="272"/>
      <c r="C985" s="327" t="s">
        <v>662</v>
      </c>
      <c r="D985" s="328"/>
      <c r="E985" s="273">
        <v>1</v>
      </c>
      <c r="F985" s="274"/>
      <c r="G985" s="275"/>
      <c r="H985" s="276"/>
      <c r="I985" s="270"/>
      <c r="J985" s="277"/>
      <c r="K985" s="270"/>
      <c r="M985" s="271" t="s">
        <v>662</v>
      </c>
      <c r="O985" s="260"/>
    </row>
    <row r="986" spans="1:15" ht="12.75">
      <c r="A986" s="269"/>
      <c r="B986" s="272"/>
      <c r="C986" s="327" t="s">
        <v>663</v>
      </c>
      <c r="D986" s="328"/>
      <c r="E986" s="273">
        <v>1</v>
      </c>
      <c r="F986" s="274"/>
      <c r="G986" s="275"/>
      <c r="H986" s="276"/>
      <c r="I986" s="270"/>
      <c r="J986" s="277"/>
      <c r="K986" s="270"/>
      <c r="M986" s="271" t="s">
        <v>663</v>
      </c>
      <c r="O986" s="260"/>
    </row>
    <row r="987" spans="1:80" ht="12.75">
      <c r="A987" s="261">
        <v>266</v>
      </c>
      <c r="B987" s="262" t="s">
        <v>1284</v>
      </c>
      <c r="C987" s="263" t="s">
        <v>1285</v>
      </c>
      <c r="D987" s="264" t="s">
        <v>212</v>
      </c>
      <c r="E987" s="265">
        <v>6</v>
      </c>
      <c r="F987" s="265">
        <v>0</v>
      </c>
      <c r="G987" s="266">
        <f>E987*F987</f>
        <v>0</v>
      </c>
      <c r="H987" s="267">
        <v>0</v>
      </c>
      <c r="I987" s="268">
        <f>E987*H987</f>
        <v>0</v>
      </c>
      <c r="J987" s="267"/>
      <c r="K987" s="268">
        <f>E987*J987</f>
        <v>0</v>
      </c>
      <c r="O987" s="260">
        <v>2</v>
      </c>
      <c r="AA987" s="233">
        <v>12</v>
      </c>
      <c r="AB987" s="233">
        <v>0</v>
      </c>
      <c r="AC987" s="233">
        <v>562</v>
      </c>
      <c r="AZ987" s="233">
        <v>2</v>
      </c>
      <c r="BA987" s="233">
        <f>IF(AZ987=1,G987,0)</f>
        <v>0</v>
      </c>
      <c r="BB987" s="233">
        <f>IF(AZ987=2,G987,0)</f>
        <v>0</v>
      </c>
      <c r="BC987" s="233">
        <f>IF(AZ987=3,G987,0)</f>
        <v>0</v>
      </c>
      <c r="BD987" s="233">
        <f>IF(AZ987=4,G987,0)</f>
        <v>0</v>
      </c>
      <c r="BE987" s="233">
        <f>IF(AZ987=5,G987,0)</f>
        <v>0</v>
      </c>
      <c r="CA987" s="260">
        <v>12</v>
      </c>
      <c r="CB987" s="260">
        <v>0</v>
      </c>
    </row>
    <row r="988" spans="1:15" ht="12.75">
      <c r="A988" s="269"/>
      <c r="B988" s="272"/>
      <c r="C988" s="327" t="s">
        <v>604</v>
      </c>
      <c r="D988" s="328"/>
      <c r="E988" s="273">
        <v>1</v>
      </c>
      <c r="F988" s="274"/>
      <c r="G988" s="275"/>
      <c r="H988" s="276"/>
      <c r="I988" s="270"/>
      <c r="J988" s="277"/>
      <c r="K988" s="270"/>
      <c r="M988" s="271" t="s">
        <v>604</v>
      </c>
      <c r="O988" s="260"/>
    </row>
    <row r="989" spans="1:15" ht="12.75">
      <c r="A989" s="269"/>
      <c r="B989" s="272"/>
      <c r="C989" s="327" t="s">
        <v>605</v>
      </c>
      <c r="D989" s="328"/>
      <c r="E989" s="273">
        <v>1</v>
      </c>
      <c r="F989" s="274"/>
      <c r="G989" s="275"/>
      <c r="H989" s="276"/>
      <c r="I989" s="270"/>
      <c r="J989" s="277"/>
      <c r="K989" s="270"/>
      <c r="M989" s="271" t="s">
        <v>605</v>
      </c>
      <c r="O989" s="260"/>
    </row>
    <row r="990" spans="1:15" ht="12.75">
      <c r="A990" s="269"/>
      <c r="B990" s="272"/>
      <c r="C990" s="327" t="s">
        <v>606</v>
      </c>
      <c r="D990" s="328"/>
      <c r="E990" s="273">
        <v>1</v>
      </c>
      <c r="F990" s="274"/>
      <c r="G990" s="275"/>
      <c r="H990" s="276"/>
      <c r="I990" s="270"/>
      <c r="J990" s="277"/>
      <c r="K990" s="270"/>
      <c r="M990" s="271" t="s">
        <v>606</v>
      </c>
      <c r="O990" s="260"/>
    </row>
    <row r="991" spans="1:15" ht="12.75">
      <c r="A991" s="269"/>
      <c r="B991" s="272"/>
      <c r="C991" s="327" t="s">
        <v>607</v>
      </c>
      <c r="D991" s="328"/>
      <c r="E991" s="273">
        <v>1</v>
      </c>
      <c r="F991" s="274"/>
      <c r="G991" s="275"/>
      <c r="H991" s="276"/>
      <c r="I991" s="270"/>
      <c r="J991" s="277"/>
      <c r="K991" s="270"/>
      <c r="M991" s="271" t="s">
        <v>607</v>
      </c>
      <c r="O991" s="260"/>
    </row>
    <row r="992" spans="1:15" ht="12.75">
      <c r="A992" s="269"/>
      <c r="B992" s="272"/>
      <c r="C992" s="327" t="s">
        <v>608</v>
      </c>
      <c r="D992" s="328"/>
      <c r="E992" s="273">
        <v>1</v>
      </c>
      <c r="F992" s="274"/>
      <c r="G992" s="275"/>
      <c r="H992" s="276"/>
      <c r="I992" s="270"/>
      <c r="J992" s="277"/>
      <c r="K992" s="270"/>
      <c r="M992" s="271" t="s">
        <v>608</v>
      </c>
      <c r="O992" s="260"/>
    </row>
    <row r="993" spans="1:15" ht="12.75">
      <c r="A993" s="269"/>
      <c r="B993" s="272"/>
      <c r="C993" s="327" t="s">
        <v>609</v>
      </c>
      <c r="D993" s="328"/>
      <c r="E993" s="273">
        <v>1</v>
      </c>
      <c r="F993" s="274"/>
      <c r="G993" s="275"/>
      <c r="H993" s="276"/>
      <c r="I993" s="270"/>
      <c r="J993" s="277"/>
      <c r="K993" s="270"/>
      <c r="M993" s="271" t="s">
        <v>609</v>
      </c>
      <c r="O993" s="260"/>
    </row>
    <row r="994" spans="1:80" ht="12.75">
      <c r="A994" s="261">
        <v>267</v>
      </c>
      <c r="B994" s="262" t="s">
        <v>1286</v>
      </c>
      <c r="C994" s="263" t="s">
        <v>1287</v>
      </c>
      <c r="D994" s="264" t="s">
        <v>212</v>
      </c>
      <c r="E994" s="265">
        <v>1</v>
      </c>
      <c r="F994" s="265">
        <v>0</v>
      </c>
      <c r="G994" s="266">
        <f>E994*F994</f>
        <v>0</v>
      </c>
      <c r="H994" s="267">
        <v>0</v>
      </c>
      <c r="I994" s="268">
        <f>E994*H994</f>
        <v>0</v>
      </c>
      <c r="J994" s="267"/>
      <c r="K994" s="268">
        <f>E994*J994</f>
        <v>0</v>
      </c>
      <c r="O994" s="260">
        <v>2</v>
      </c>
      <c r="AA994" s="233">
        <v>12</v>
      </c>
      <c r="AB994" s="233">
        <v>0</v>
      </c>
      <c r="AC994" s="233">
        <v>563</v>
      </c>
      <c r="AZ994" s="233">
        <v>2</v>
      </c>
      <c r="BA994" s="233">
        <f>IF(AZ994=1,G994,0)</f>
        <v>0</v>
      </c>
      <c r="BB994" s="233">
        <f>IF(AZ994=2,G994,0)</f>
        <v>0</v>
      </c>
      <c r="BC994" s="233">
        <f>IF(AZ994=3,G994,0)</f>
        <v>0</v>
      </c>
      <c r="BD994" s="233">
        <f>IF(AZ994=4,G994,0)</f>
        <v>0</v>
      </c>
      <c r="BE994" s="233">
        <f>IF(AZ994=5,G994,0)</f>
        <v>0</v>
      </c>
      <c r="CA994" s="260">
        <v>12</v>
      </c>
      <c r="CB994" s="260">
        <v>0</v>
      </c>
    </row>
    <row r="995" spans="1:15" ht="12.75">
      <c r="A995" s="269"/>
      <c r="B995" s="272"/>
      <c r="C995" s="327" t="s">
        <v>655</v>
      </c>
      <c r="D995" s="328"/>
      <c r="E995" s="273">
        <v>1</v>
      </c>
      <c r="F995" s="274"/>
      <c r="G995" s="275"/>
      <c r="H995" s="276"/>
      <c r="I995" s="270"/>
      <c r="J995" s="277"/>
      <c r="K995" s="270"/>
      <c r="M995" s="271" t="s">
        <v>655</v>
      </c>
      <c r="O995" s="260"/>
    </row>
    <row r="996" spans="1:80" ht="12.75">
      <c r="A996" s="261">
        <v>268</v>
      </c>
      <c r="B996" s="262" t="s">
        <v>1288</v>
      </c>
      <c r="C996" s="263" t="s">
        <v>1289</v>
      </c>
      <c r="D996" s="264" t="s">
        <v>212</v>
      </c>
      <c r="E996" s="265">
        <v>1</v>
      </c>
      <c r="F996" s="265">
        <v>0</v>
      </c>
      <c r="G996" s="266">
        <f>E996*F996</f>
        <v>0</v>
      </c>
      <c r="H996" s="267">
        <v>0</v>
      </c>
      <c r="I996" s="268">
        <f>E996*H996</f>
        <v>0</v>
      </c>
      <c r="J996" s="267"/>
      <c r="K996" s="268">
        <f>E996*J996</f>
        <v>0</v>
      </c>
      <c r="O996" s="260">
        <v>2</v>
      </c>
      <c r="AA996" s="233">
        <v>12</v>
      </c>
      <c r="AB996" s="233">
        <v>0</v>
      </c>
      <c r="AC996" s="233">
        <v>564</v>
      </c>
      <c r="AZ996" s="233">
        <v>2</v>
      </c>
      <c r="BA996" s="233">
        <f>IF(AZ996=1,G996,0)</f>
        <v>0</v>
      </c>
      <c r="BB996" s="233">
        <f>IF(AZ996=2,G996,0)</f>
        <v>0</v>
      </c>
      <c r="BC996" s="233">
        <f>IF(AZ996=3,G996,0)</f>
        <v>0</v>
      </c>
      <c r="BD996" s="233">
        <f>IF(AZ996=4,G996,0)</f>
        <v>0</v>
      </c>
      <c r="BE996" s="233">
        <f>IF(AZ996=5,G996,0)</f>
        <v>0</v>
      </c>
      <c r="CA996" s="260">
        <v>12</v>
      </c>
      <c r="CB996" s="260">
        <v>0</v>
      </c>
    </row>
    <row r="997" spans="1:15" ht="12.75">
      <c r="A997" s="269"/>
      <c r="B997" s="272"/>
      <c r="C997" s="327" t="s">
        <v>1290</v>
      </c>
      <c r="D997" s="328"/>
      <c r="E997" s="273">
        <v>1</v>
      </c>
      <c r="F997" s="274"/>
      <c r="G997" s="275"/>
      <c r="H997" s="276"/>
      <c r="I997" s="270"/>
      <c r="J997" s="277"/>
      <c r="K997" s="270"/>
      <c r="M997" s="271" t="s">
        <v>1290</v>
      </c>
      <c r="O997" s="260"/>
    </row>
    <row r="998" spans="1:80" ht="12.75">
      <c r="A998" s="261">
        <v>269</v>
      </c>
      <c r="B998" s="262" t="s">
        <v>1291</v>
      </c>
      <c r="C998" s="263" t="s">
        <v>2277</v>
      </c>
      <c r="D998" s="264" t="s">
        <v>1172</v>
      </c>
      <c r="E998" s="265">
        <v>1</v>
      </c>
      <c r="F998" s="265">
        <v>0</v>
      </c>
      <c r="G998" s="266">
        <f>E998*F998</f>
        <v>0</v>
      </c>
      <c r="H998" s="267">
        <v>0</v>
      </c>
      <c r="I998" s="268">
        <f>E998*H998</f>
        <v>0</v>
      </c>
      <c r="J998" s="267"/>
      <c r="K998" s="268">
        <f>E998*J998</f>
        <v>0</v>
      </c>
      <c r="O998" s="260">
        <v>2</v>
      </c>
      <c r="AA998" s="233">
        <v>12</v>
      </c>
      <c r="AB998" s="233">
        <v>0</v>
      </c>
      <c r="AC998" s="233">
        <v>566</v>
      </c>
      <c r="AZ998" s="233">
        <v>2</v>
      </c>
      <c r="BA998" s="233">
        <f>IF(AZ998=1,G998,0)</f>
        <v>0</v>
      </c>
      <c r="BB998" s="233">
        <f>IF(AZ998=2,G998,0)</f>
        <v>0</v>
      </c>
      <c r="BC998" s="233">
        <f>IF(AZ998=3,G998,0)</f>
        <v>0</v>
      </c>
      <c r="BD998" s="233">
        <f>IF(AZ998=4,G998,0)</f>
        <v>0</v>
      </c>
      <c r="BE998" s="233">
        <f>IF(AZ998=5,G998,0)</f>
        <v>0</v>
      </c>
      <c r="CA998" s="260">
        <v>12</v>
      </c>
      <c r="CB998" s="260">
        <v>0</v>
      </c>
    </row>
    <row r="999" spans="1:15" ht="12.75">
      <c r="A999" s="269"/>
      <c r="B999" s="272"/>
      <c r="C999" s="327" t="s">
        <v>1292</v>
      </c>
      <c r="D999" s="328"/>
      <c r="E999" s="273">
        <v>1</v>
      </c>
      <c r="F999" s="274"/>
      <c r="G999" s="275"/>
      <c r="H999" s="276"/>
      <c r="I999" s="270"/>
      <c r="J999" s="277"/>
      <c r="K999" s="270"/>
      <c r="M999" s="271" t="s">
        <v>1292</v>
      </c>
      <c r="O999" s="260"/>
    </row>
    <row r="1000" spans="1:80" ht="12.75">
      <c r="A1000" s="261">
        <v>270</v>
      </c>
      <c r="B1000" s="262" t="s">
        <v>1293</v>
      </c>
      <c r="C1000" s="263" t="s">
        <v>1294</v>
      </c>
      <c r="D1000" s="264" t="s">
        <v>1172</v>
      </c>
      <c r="E1000" s="265">
        <v>1</v>
      </c>
      <c r="F1000" s="265">
        <v>0</v>
      </c>
      <c r="G1000" s="266">
        <f>E1000*F1000</f>
        <v>0</v>
      </c>
      <c r="H1000" s="267">
        <v>0</v>
      </c>
      <c r="I1000" s="268">
        <f>E1000*H1000</f>
        <v>0</v>
      </c>
      <c r="J1000" s="267"/>
      <c r="K1000" s="268">
        <f>E1000*J1000</f>
        <v>0</v>
      </c>
      <c r="O1000" s="260">
        <v>2</v>
      </c>
      <c r="AA1000" s="233">
        <v>12</v>
      </c>
      <c r="AB1000" s="233">
        <v>0</v>
      </c>
      <c r="AC1000" s="233">
        <v>567</v>
      </c>
      <c r="AZ1000" s="233">
        <v>2</v>
      </c>
      <c r="BA1000" s="233">
        <f>IF(AZ1000=1,G1000,0)</f>
        <v>0</v>
      </c>
      <c r="BB1000" s="233">
        <f>IF(AZ1000=2,G1000,0)</f>
        <v>0</v>
      </c>
      <c r="BC1000" s="233">
        <f>IF(AZ1000=3,G1000,0)</f>
        <v>0</v>
      </c>
      <c r="BD1000" s="233">
        <f>IF(AZ1000=4,G1000,0)</f>
        <v>0</v>
      </c>
      <c r="BE1000" s="233">
        <f>IF(AZ1000=5,G1000,0)</f>
        <v>0</v>
      </c>
      <c r="CA1000" s="260">
        <v>12</v>
      </c>
      <c r="CB1000" s="260">
        <v>0</v>
      </c>
    </row>
    <row r="1001" spans="1:15" ht="12.75">
      <c r="A1001" s="269"/>
      <c r="B1001" s="272"/>
      <c r="C1001" s="327" t="s">
        <v>1295</v>
      </c>
      <c r="D1001" s="328"/>
      <c r="E1001" s="273">
        <v>1</v>
      </c>
      <c r="F1001" s="274"/>
      <c r="G1001" s="275"/>
      <c r="H1001" s="276"/>
      <c r="I1001" s="270"/>
      <c r="J1001" s="277"/>
      <c r="K1001" s="270"/>
      <c r="M1001" s="271" t="s">
        <v>1295</v>
      </c>
      <c r="O1001" s="260"/>
    </row>
    <row r="1002" spans="1:80" ht="12.75">
      <c r="A1002" s="261">
        <v>271</v>
      </c>
      <c r="B1002" s="262" t="s">
        <v>1296</v>
      </c>
      <c r="C1002" s="263" t="s">
        <v>1297</v>
      </c>
      <c r="D1002" s="264" t="s">
        <v>1172</v>
      </c>
      <c r="E1002" s="265">
        <v>2</v>
      </c>
      <c r="F1002" s="265">
        <v>0</v>
      </c>
      <c r="G1002" s="266">
        <f>E1002*F1002</f>
        <v>0</v>
      </c>
      <c r="H1002" s="267">
        <v>0</v>
      </c>
      <c r="I1002" s="268">
        <f>E1002*H1002</f>
        <v>0</v>
      </c>
      <c r="J1002" s="267"/>
      <c r="K1002" s="268">
        <f>E1002*J1002</f>
        <v>0</v>
      </c>
      <c r="O1002" s="260">
        <v>2</v>
      </c>
      <c r="AA1002" s="233">
        <v>12</v>
      </c>
      <c r="AB1002" s="233">
        <v>0</v>
      </c>
      <c r="AC1002" s="233">
        <v>568</v>
      </c>
      <c r="AZ1002" s="233">
        <v>2</v>
      </c>
      <c r="BA1002" s="233">
        <f>IF(AZ1002=1,G1002,0)</f>
        <v>0</v>
      </c>
      <c r="BB1002" s="233">
        <f>IF(AZ1002=2,G1002,0)</f>
        <v>0</v>
      </c>
      <c r="BC1002" s="233">
        <f>IF(AZ1002=3,G1002,0)</f>
        <v>0</v>
      </c>
      <c r="BD1002" s="233">
        <f>IF(AZ1002=4,G1002,0)</f>
        <v>0</v>
      </c>
      <c r="BE1002" s="233">
        <f>IF(AZ1002=5,G1002,0)</f>
        <v>0</v>
      </c>
      <c r="CA1002" s="260">
        <v>12</v>
      </c>
      <c r="CB1002" s="260">
        <v>0</v>
      </c>
    </row>
    <row r="1003" spans="1:15" ht="12.75">
      <c r="A1003" s="269"/>
      <c r="B1003" s="272"/>
      <c r="C1003" s="327" t="s">
        <v>1298</v>
      </c>
      <c r="D1003" s="328"/>
      <c r="E1003" s="273">
        <v>1</v>
      </c>
      <c r="F1003" s="274"/>
      <c r="G1003" s="275"/>
      <c r="H1003" s="276"/>
      <c r="I1003" s="270"/>
      <c r="J1003" s="277"/>
      <c r="K1003" s="270"/>
      <c r="M1003" s="271" t="s">
        <v>1298</v>
      </c>
      <c r="O1003" s="260"/>
    </row>
    <row r="1004" spans="1:15" ht="12.75">
      <c r="A1004" s="269"/>
      <c r="B1004" s="272"/>
      <c r="C1004" s="327" t="s">
        <v>1299</v>
      </c>
      <c r="D1004" s="328"/>
      <c r="E1004" s="273">
        <v>1</v>
      </c>
      <c r="F1004" s="274"/>
      <c r="G1004" s="275"/>
      <c r="H1004" s="276"/>
      <c r="I1004" s="270"/>
      <c r="J1004" s="277"/>
      <c r="K1004" s="270"/>
      <c r="M1004" s="271" t="s">
        <v>1299</v>
      </c>
      <c r="O1004" s="260"/>
    </row>
    <row r="1005" spans="1:80" ht="12.75">
      <c r="A1005" s="261">
        <v>272</v>
      </c>
      <c r="B1005" s="262" t="s">
        <v>1300</v>
      </c>
      <c r="C1005" s="263" t="s">
        <v>1301</v>
      </c>
      <c r="D1005" s="264" t="s">
        <v>1172</v>
      </c>
      <c r="E1005" s="265">
        <v>1</v>
      </c>
      <c r="F1005" s="265">
        <v>0</v>
      </c>
      <c r="G1005" s="266">
        <f>E1005*F1005</f>
        <v>0</v>
      </c>
      <c r="H1005" s="267">
        <v>0</v>
      </c>
      <c r="I1005" s="268">
        <f>E1005*H1005</f>
        <v>0</v>
      </c>
      <c r="J1005" s="267"/>
      <c r="K1005" s="268">
        <f>E1005*J1005</f>
        <v>0</v>
      </c>
      <c r="O1005" s="260">
        <v>2</v>
      </c>
      <c r="AA1005" s="233">
        <v>12</v>
      </c>
      <c r="AB1005" s="233">
        <v>0</v>
      </c>
      <c r="AC1005" s="233">
        <v>569</v>
      </c>
      <c r="AZ1005" s="233">
        <v>2</v>
      </c>
      <c r="BA1005" s="233">
        <f>IF(AZ1005=1,G1005,0)</f>
        <v>0</v>
      </c>
      <c r="BB1005" s="233">
        <f>IF(AZ1005=2,G1005,0)</f>
        <v>0</v>
      </c>
      <c r="BC1005" s="233">
        <f>IF(AZ1005=3,G1005,0)</f>
        <v>0</v>
      </c>
      <c r="BD1005" s="233">
        <f>IF(AZ1005=4,G1005,0)</f>
        <v>0</v>
      </c>
      <c r="BE1005" s="233">
        <f>IF(AZ1005=5,G1005,0)</f>
        <v>0</v>
      </c>
      <c r="CA1005" s="260">
        <v>12</v>
      </c>
      <c r="CB1005" s="260">
        <v>0</v>
      </c>
    </row>
    <row r="1006" spans="1:15" ht="12.75">
      <c r="A1006" s="269"/>
      <c r="B1006" s="272"/>
      <c r="C1006" s="327" t="s">
        <v>1302</v>
      </c>
      <c r="D1006" s="328"/>
      <c r="E1006" s="273">
        <v>1</v>
      </c>
      <c r="F1006" s="274"/>
      <c r="G1006" s="275"/>
      <c r="H1006" s="276"/>
      <c r="I1006" s="270"/>
      <c r="J1006" s="277"/>
      <c r="K1006" s="270"/>
      <c r="M1006" s="271" t="s">
        <v>1302</v>
      </c>
      <c r="O1006" s="260"/>
    </row>
    <row r="1007" spans="1:80" ht="12.75">
      <c r="A1007" s="261">
        <v>273</v>
      </c>
      <c r="B1007" s="262" t="s">
        <v>1303</v>
      </c>
      <c r="C1007" s="263" t="s">
        <v>1304</v>
      </c>
      <c r="D1007" s="264" t="s">
        <v>1172</v>
      </c>
      <c r="E1007" s="265">
        <v>1</v>
      </c>
      <c r="F1007" s="265">
        <v>0</v>
      </c>
      <c r="G1007" s="266">
        <f>E1007*F1007</f>
        <v>0</v>
      </c>
      <c r="H1007" s="267">
        <v>0</v>
      </c>
      <c r="I1007" s="268">
        <f>E1007*H1007</f>
        <v>0</v>
      </c>
      <c r="J1007" s="267"/>
      <c r="K1007" s="268">
        <f>E1007*J1007</f>
        <v>0</v>
      </c>
      <c r="O1007" s="260">
        <v>2</v>
      </c>
      <c r="AA1007" s="233">
        <v>12</v>
      </c>
      <c r="AB1007" s="233">
        <v>0</v>
      </c>
      <c r="AC1007" s="233">
        <v>571</v>
      </c>
      <c r="AZ1007" s="233">
        <v>2</v>
      </c>
      <c r="BA1007" s="233">
        <f>IF(AZ1007=1,G1007,0)</f>
        <v>0</v>
      </c>
      <c r="BB1007" s="233">
        <f>IF(AZ1007=2,G1007,0)</f>
        <v>0</v>
      </c>
      <c r="BC1007" s="233">
        <f>IF(AZ1007=3,G1007,0)</f>
        <v>0</v>
      </c>
      <c r="BD1007" s="233">
        <f>IF(AZ1007=4,G1007,0)</f>
        <v>0</v>
      </c>
      <c r="BE1007" s="233">
        <f>IF(AZ1007=5,G1007,0)</f>
        <v>0</v>
      </c>
      <c r="CA1007" s="260">
        <v>12</v>
      </c>
      <c r="CB1007" s="260">
        <v>0</v>
      </c>
    </row>
    <row r="1008" spans="1:15" ht="12.75">
      <c r="A1008" s="269"/>
      <c r="B1008" s="272"/>
      <c r="C1008" s="327" t="s">
        <v>1305</v>
      </c>
      <c r="D1008" s="328"/>
      <c r="E1008" s="273">
        <v>1</v>
      </c>
      <c r="F1008" s="274"/>
      <c r="G1008" s="275"/>
      <c r="H1008" s="276"/>
      <c r="I1008" s="270"/>
      <c r="J1008" s="277"/>
      <c r="K1008" s="270"/>
      <c r="M1008" s="271" t="s">
        <v>1305</v>
      </c>
      <c r="O1008" s="260"/>
    </row>
    <row r="1009" spans="1:80" ht="12.75">
      <c r="A1009" s="261">
        <v>274</v>
      </c>
      <c r="B1009" s="262" t="s">
        <v>1303</v>
      </c>
      <c r="C1009" s="263" t="s">
        <v>1306</v>
      </c>
      <c r="D1009" s="264" t="s">
        <v>1172</v>
      </c>
      <c r="E1009" s="265">
        <v>1</v>
      </c>
      <c r="F1009" s="265">
        <v>0</v>
      </c>
      <c r="G1009" s="266">
        <f>E1009*F1009</f>
        <v>0</v>
      </c>
      <c r="H1009" s="267">
        <v>0</v>
      </c>
      <c r="I1009" s="268">
        <f>E1009*H1009</f>
        <v>0</v>
      </c>
      <c r="J1009" s="267"/>
      <c r="K1009" s="268">
        <f>E1009*J1009</f>
        <v>0</v>
      </c>
      <c r="O1009" s="260">
        <v>2</v>
      </c>
      <c r="AA1009" s="233">
        <v>12</v>
      </c>
      <c r="AB1009" s="233">
        <v>0</v>
      </c>
      <c r="AC1009" s="233">
        <v>570</v>
      </c>
      <c r="AZ1009" s="233">
        <v>2</v>
      </c>
      <c r="BA1009" s="233">
        <f>IF(AZ1009=1,G1009,0)</f>
        <v>0</v>
      </c>
      <c r="BB1009" s="233">
        <f>IF(AZ1009=2,G1009,0)</f>
        <v>0</v>
      </c>
      <c r="BC1009" s="233">
        <f>IF(AZ1009=3,G1009,0)</f>
        <v>0</v>
      </c>
      <c r="BD1009" s="233">
        <f>IF(AZ1009=4,G1009,0)</f>
        <v>0</v>
      </c>
      <c r="BE1009" s="233">
        <f>IF(AZ1009=5,G1009,0)</f>
        <v>0</v>
      </c>
      <c r="CA1009" s="260">
        <v>12</v>
      </c>
      <c r="CB1009" s="260">
        <v>0</v>
      </c>
    </row>
    <row r="1010" spans="1:15" ht="12.75">
      <c r="A1010" s="269"/>
      <c r="B1010" s="272"/>
      <c r="C1010" s="327" t="s">
        <v>1307</v>
      </c>
      <c r="D1010" s="328"/>
      <c r="E1010" s="273">
        <v>1</v>
      </c>
      <c r="F1010" s="274"/>
      <c r="G1010" s="275"/>
      <c r="H1010" s="276"/>
      <c r="I1010" s="270"/>
      <c r="J1010" s="277"/>
      <c r="K1010" s="270"/>
      <c r="M1010" s="271" t="s">
        <v>1307</v>
      </c>
      <c r="O1010" s="260"/>
    </row>
    <row r="1011" spans="1:80" ht="12.75">
      <c r="A1011" s="261">
        <v>275</v>
      </c>
      <c r="B1011" s="262" t="s">
        <v>1308</v>
      </c>
      <c r="C1011" s="263" t="s">
        <v>1309</v>
      </c>
      <c r="D1011" s="264" t="s">
        <v>1172</v>
      </c>
      <c r="E1011" s="265">
        <v>1</v>
      </c>
      <c r="F1011" s="265">
        <v>0</v>
      </c>
      <c r="G1011" s="266">
        <f>E1011*F1011</f>
        <v>0</v>
      </c>
      <c r="H1011" s="267">
        <v>0</v>
      </c>
      <c r="I1011" s="268">
        <f>E1011*H1011</f>
        <v>0</v>
      </c>
      <c r="J1011" s="267"/>
      <c r="K1011" s="268">
        <f>E1011*J1011</f>
        <v>0</v>
      </c>
      <c r="O1011" s="260">
        <v>2</v>
      </c>
      <c r="AA1011" s="233">
        <v>12</v>
      </c>
      <c r="AB1011" s="233">
        <v>0</v>
      </c>
      <c r="AC1011" s="233">
        <v>572</v>
      </c>
      <c r="AZ1011" s="233">
        <v>2</v>
      </c>
      <c r="BA1011" s="233">
        <f>IF(AZ1011=1,G1011,0)</f>
        <v>0</v>
      </c>
      <c r="BB1011" s="233">
        <f>IF(AZ1011=2,G1011,0)</f>
        <v>0</v>
      </c>
      <c r="BC1011" s="233">
        <f>IF(AZ1011=3,G1011,0)</f>
        <v>0</v>
      </c>
      <c r="BD1011" s="233">
        <f>IF(AZ1011=4,G1011,0)</f>
        <v>0</v>
      </c>
      <c r="BE1011" s="233">
        <f>IF(AZ1011=5,G1011,0)</f>
        <v>0</v>
      </c>
      <c r="CA1011" s="260">
        <v>12</v>
      </c>
      <c r="CB1011" s="260">
        <v>0</v>
      </c>
    </row>
    <row r="1012" spans="1:15" ht="12.75">
      <c r="A1012" s="269"/>
      <c r="B1012" s="272"/>
      <c r="C1012" s="327" t="s">
        <v>1310</v>
      </c>
      <c r="D1012" s="328"/>
      <c r="E1012" s="273">
        <v>1</v>
      </c>
      <c r="F1012" s="274"/>
      <c r="G1012" s="275"/>
      <c r="H1012" s="276"/>
      <c r="I1012" s="270"/>
      <c r="J1012" s="277"/>
      <c r="K1012" s="270"/>
      <c r="M1012" s="271" t="s">
        <v>1310</v>
      </c>
      <c r="O1012" s="260"/>
    </row>
    <row r="1013" spans="1:80" ht="12.75">
      <c r="A1013" s="261">
        <v>276</v>
      </c>
      <c r="B1013" s="262" t="s">
        <v>1311</v>
      </c>
      <c r="C1013" s="263" t="s">
        <v>1312</v>
      </c>
      <c r="D1013" s="264" t="s">
        <v>5</v>
      </c>
      <c r="E1013" s="265"/>
      <c r="F1013" s="265">
        <v>0</v>
      </c>
      <c r="G1013" s="266">
        <f>E1013*F1013</f>
        <v>0</v>
      </c>
      <c r="H1013" s="267">
        <v>0</v>
      </c>
      <c r="I1013" s="268">
        <f>E1013*H1013</f>
        <v>0</v>
      </c>
      <c r="J1013" s="267"/>
      <c r="K1013" s="268">
        <f>E1013*J1013</f>
        <v>0</v>
      </c>
      <c r="O1013" s="260">
        <v>2</v>
      </c>
      <c r="AA1013" s="233">
        <v>7</v>
      </c>
      <c r="AB1013" s="233">
        <v>1002</v>
      </c>
      <c r="AC1013" s="233">
        <v>5</v>
      </c>
      <c r="AZ1013" s="233">
        <v>2</v>
      </c>
      <c r="BA1013" s="233">
        <f>IF(AZ1013=1,G1013,0)</f>
        <v>0</v>
      </c>
      <c r="BB1013" s="233">
        <f>IF(AZ1013=2,G1013,0)</f>
        <v>0</v>
      </c>
      <c r="BC1013" s="233">
        <f>IF(AZ1013=3,G1013,0)</f>
        <v>0</v>
      </c>
      <c r="BD1013" s="233">
        <f>IF(AZ1013=4,G1013,0)</f>
        <v>0</v>
      </c>
      <c r="BE1013" s="233">
        <f>IF(AZ1013=5,G1013,0)</f>
        <v>0</v>
      </c>
      <c r="CA1013" s="260">
        <v>7</v>
      </c>
      <c r="CB1013" s="260">
        <v>1002</v>
      </c>
    </row>
    <row r="1014" spans="1:57" ht="12.75">
      <c r="A1014" s="278"/>
      <c r="B1014" s="279" t="s">
        <v>94</v>
      </c>
      <c r="C1014" s="280" t="s">
        <v>1148</v>
      </c>
      <c r="D1014" s="281"/>
      <c r="E1014" s="282"/>
      <c r="F1014" s="283"/>
      <c r="G1014" s="284">
        <f>SUM(G840:G1013)</f>
        <v>0</v>
      </c>
      <c r="H1014" s="285"/>
      <c r="I1014" s="286">
        <f>SUM(I840:I1013)</f>
        <v>0.5155099999999999</v>
      </c>
      <c r="J1014" s="285"/>
      <c r="K1014" s="286">
        <f>SUM(K840:K1013)</f>
        <v>0</v>
      </c>
      <c r="O1014" s="260">
        <v>4</v>
      </c>
      <c r="BA1014" s="287">
        <f>SUM(BA840:BA1013)</f>
        <v>0</v>
      </c>
      <c r="BB1014" s="287">
        <f>SUM(BB840:BB1013)</f>
        <v>0</v>
      </c>
      <c r="BC1014" s="287">
        <f>SUM(BC840:BC1013)</f>
        <v>0</v>
      </c>
      <c r="BD1014" s="287">
        <f>SUM(BD840:BD1013)</f>
        <v>0</v>
      </c>
      <c r="BE1014" s="287">
        <f>SUM(BE840:BE1013)</f>
        <v>0</v>
      </c>
    </row>
    <row r="1015" spans="1:15" ht="12.75">
      <c r="A1015" s="250" t="s">
        <v>90</v>
      </c>
      <c r="B1015" s="251" t="s">
        <v>1313</v>
      </c>
      <c r="C1015" s="252" t="s">
        <v>1314</v>
      </c>
      <c r="D1015" s="253"/>
      <c r="E1015" s="254"/>
      <c r="F1015" s="254"/>
      <c r="G1015" s="255"/>
      <c r="H1015" s="256"/>
      <c r="I1015" s="257"/>
      <c r="J1015" s="258"/>
      <c r="K1015" s="259"/>
      <c r="O1015" s="260">
        <v>1</v>
      </c>
    </row>
    <row r="1016" spans="1:80" ht="12.75">
      <c r="A1016" s="261">
        <v>277</v>
      </c>
      <c r="B1016" s="262" t="s">
        <v>1316</v>
      </c>
      <c r="C1016" s="263" t="s">
        <v>1317</v>
      </c>
      <c r="D1016" s="264" t="s">
        <v>1318</v>
      </c>
      <c r="E1016" s="265">
        <v>928.738</v>
      </c>
      <c r="F1016" s="265">
        <v>0</v>
      </c>
      <c r="G1016" s="266">
        <f>E1016*F1016</f>
        <v>0</v>
      </c>
      <c r="H1016" s="267">
        <v>0.00105</v>
      </c>
      <c r="I1016" s="268">
        <f>E1016*H1016</f>
        <v>0.9751749</v>
      </c>
      <c r="J1016" s="267">
        <v>0</v>
      </c>
      <c r="K1016" s="268">
        <f>E1016*J1016</f>
        <v>0</v>
      </c>
      <c r="O1016" s="260">
        <v>2</v>
      </c>
      <c r="AA1016" s="233">
        <v>2</v>
      </c>
      <c r="AB1016" s="233">
        <v>7</v>
      </c>
      <c r="AC1016" s="233">
        <v>7</v>
      </c>
      <c r="AZ1016" s="233">
        <v>2</v>
      </c>
      <c r="BA1016" s="233">
        <f>IF(AZ1016=1,G1016,0)</f>
        <v>0</v>
      </c>
      <c r="BB1016" s="233">
        <f>IF(AZ1016=2,G1016,0)</f>
        <v>0</v>
      </c>
      <c r="BC1016" s="233">
        <f>IF(AZ1016=3,G1016,0)</f>
        <v>0</v>
      </c>
      <c r="BD1016" s="233">
        <f>IF(AZ1016=4,G1016,0)</f>
        <v>0</v>
      </c>
      <c r="BE1016" s="233">
        <f>IF(AZ1016=5,G1016,0)</f>
        <v>0</v>
      </c>
      <c r="CA1016" s="260">
        <v>2</v>
      </c>
      <c r="CB1016" s="260">
        <v>7</v>
      </c>
    </row>
    <row r="1017" spans="1:15" ht="12.75">
      <c r="A1017" s="269"/>
      <c r="B1017" s="272"/>
      <c r="C1017" s="327" t="s">
        <v>1319</v>
      </c>
      <c r="D1017" s="328"/>
      <c r="E1017" s="273">
        <v>131.808</v>
      </c>
      <c r="F1017" s="274"/>
      <c r="G1017" s="275"/>
      <c r="H1017" s="276"/>
      <c r="I1017" s="270"/>
      <c r="J1017" s="277"/>
      <c r="K1017" s="270"/>
      <c r="M1017" s="271" t="s">
        <v>1319</v>
      </c>
      <c r="O1017" s="260"/>
    </row>
    <row r="1018" spans="1:15" ht="12.75">
      <c r="A1018" s="269"/>
      <c r="B1018" s="272"/>
      <c r="C1018" s="327" t="s">
        <v>1320</v>
      </c>
      <c r="D1018" s="328"/>
      <c r="E1018" s="273">
        <v>64.88</v>
      </c>
      <c r="F1018" s="274"/>
      <c r="G1018" s="275"/>
      <c r="H1018" s="276"/>
      <c r="I1018" s="270"/>
      <c r="J1018" s="277"/>
      <c r="K1018" s="270"/>
      <c r="M1018" s="271" t="s">
        <v>1320</v>
      </c>
      <c r="O1018" s="260"/>
    </row>
    <row r="1019" spans="1:15" ht="12.75">
      <c r="A1019" s="269"/>
      <c r="B1019" s="272"/>
      <c r="C1019" s="327" t="s">
        <v>1321</v>
      </c>
      <c r="D1019" s="328"/>
      <c r="E1019" s="273">
        <v>61.04</v>
      </c>
      <c r="F1019" s="274"/>
      <c r="G1019" s="275"/>
      <c r="H1019" s="276"/>
      <c r="I1019" s="270"/>
      <c r="J1019" s="277"/>
      <c r="K1019" s="270"/>
      <c r="M1019" s="271" t="s">
        <v>1321</v>
      </c>
      <c r="O1019" s="260"/>
    </row>
    <row r="1020" spans="1:15" ht="12.75">
      <c r="A1020" s="269"/>
      <c r="B1020" s="272"/>
      <c r="C1020" s="327" t="s">
        <v>1322</v>
      </c>
      <c r="D1020" s="328"/>
      <c r="E1020" s="273">
        <v>61.04</v>
      </c>
      <c r="F1020" s="274"/>
      <c r="G1020" s="275"/>
      <c r="H1020" s="276"/>
      <c r="I1020" s="270"/>
      <c r="J1020" s="277"/>
      <c r="K1020" s="270"/>
      <c r="M1020" s="271" t="s">
        <v>1322</v>
      </c>
      <c r="O1020" s="260"/>
    </row>
    <row r="1021" spans="1:15" ht="12.75">
      <c r="A1021" s="269"/>
      <c r="B1021" s="272"/>
      <c r="C1021" s="327" t="s">
        <v>1323</v>
      </c>
      <c r="D1021" s="328"/>
      <c r="E1021" s="273">
        <v>103.55</v>
      </c>
      <c r="F1021" s="274"/>
      <c r="G1021" s="275"/>
      <c r="H1021" s="276"/>
      <c r="I1021" s="270"/>
      <c r="J1021" s="277"/>
      <c r="K1021" s="270"/>
      <c r="M1021" s="271" t="s">
        <v>1323</v>
      </c>
      <c r="O1021" s="260"/>
    </row>
    <row r="1022" spans="1:15" ht="12.75">
      <c r="A1022" s="269"/>
      <c r="B1022" s="272"/>
      <c r="C1022" s="327" t="s">
        <v>1324</v>
      </c>
      <c r="D1022" s="328"/>
      <c r="E1022" s="273">
        <v>146.06</v>
      </c>
      <c r="F1022" s="274"/>
      <c r="G1022" s="275"/>
      <c r="H1022" s="276"/>
      <c r="I1022" s="270"/>
      <c r="J1022" s="277"/>
      <c r="K1022" s="270"/>
      <c r="M1022" s="271" t="s">
        <v>1324</v>
      </c>
      <c r="O1022" s="260"/>
    </row>
    <row r="1023" spans="1:15" ht="22.5">
      <c r="A1023" s="269"/>
      <c r="B1023" s="272"/>
      <c r="C1023" s="327" t="s">
        <v>1325</v>
      </c>
      <c r="D1023" s="328"/>
      <c r="E1023" s="273">
        <v>360.36</v>
      </c>
      <c r="F1023" s="274"/>
      <c r="G1023" s="275"/>
      <c r="H1023" s="276"/>
      <c r="I1023" s="270"/>
      <c r="J1023" s="277"/>
      <c r="K1023" s="270"/>
      <c r="M1023" s="271" t="s">
        <v>1325</v>
      </c>
      <c r="O1023" s="260"/>
    </row>
    <row r="1024" spans="1:80" ht="12.75">
      <c r="A1024" s="261">
        <v>278</v>
      </c>
      <c r="B1024" s="262" t="s">
        <v>1326</v>
      </c>
      <c r="C1024" s="263" t="s">
        <v>1327</v>
      </c>
      <c r="D1024" s="264" t="s">
        <v>182</v>
      </c>
      <c r="E1024" s="265">
        <v>22.8</v>
      </c>
      <c r="F1024" s="265">
        <v>0</v>
      </c>
      <c r="G1024" s="266">
        <f>E1024*F1024</f>
        <v>0</v>
      </c>
      <c r="H1024" s="267">
        <v>0</v>
      </c>
      <c r="I1024" s="268">
        <f>E1024*H1024</f>
        <v>0</v>
      </c>
      <c r="J1024" s="267"/>
      <c r="K1024" s="268">
        <f>E1024*J1024</f>
        <v>0</v>
      </c>
      <c r="O1024" s="260">
        <v>2</v>
      </c>
      <c r="AA1024" s="233">
        <v>12</v>
      </c>
      <c r="AB1024" s="233">
        <v>0</v>
      </c>
      <c r="AC1024" s="233">
        <v>573</v>
      </c>
      <c r="AZ1024" s="233">
        <v>2</v>
      </c>
      <c r="BA1024" s="233">
        <f>IF(AZ1024=1,G1024,0)</f>
        <v>0</v>
      </c>
      <c r="BB1024" s="233">
        <f>IF(AZ1024=2,G1024,0)</f>
        <v>0</v>
      </c>
      <c r="BC1024" s="233">
        <f>IF(AZ1024=3,G1024,0)</f>
        <v>0</v>
      </c>
      <c r="BD1024" s="233">
        <f>IF(AZ1024=4,G1024,0)</f>
        <v>0</v>
      </c>
      <c r="BE1024" s="233">
        <f>IF(AZ1024=5,G1024,0)</f>
        <v>0</v>
      </c>
      <c r="CA1024" s="260">
        <v>12</v>
      </c>
      <c r="CB1024" s="260">
        <v>0</v>
      </c>
    </row>
    <row r="1025" spans="1:15" ht="12.75">
      <c r="A1025" s="269"/>
      <c r="B1025" s="272"/>
      <c r="C1025" s="327" t="s">
        <v>1328</v>
      </c>
      <c r="D1025" s="328"/>
      <c r="E1025" s="273">
        <v>22.8</v>
      </c>
      <c r="F1025" s="274"/>
      <c r="G1025" s="275"/>
      <c r="H1025" s="276"/>
      <c r="I1025" s="270"/>
      <c r="J1025" s="277"/>
      <c r="K1025" s="270"/>
      <c r="M1025" s="271" t="s">
        <v>1328</v>
      </c>
      <c r="O1025" s="260"/>
    </row>
    <row r="1026" spans="1:80" ht="12.75">
      <c r="A1026" s="261">
        <v>279</v>
      </c>
      <c r="B1026" s="262" t="s">
        <v>1329</v>
      </c>
      <c r="C1026" s="263" t="s">
        <v>1330</v>
      </c>
      <c r="D1026" s="264" t="s">
        <v>182</v>
      </c>
      <c r="E1026" s="265">
        <v>15.3</v>
      </c>
      <c r="F1026" s="265">
        <v>0</v>
      </c>
      <c r="G1026" s="266">
        <f>E1026*F1026</f>
        <v>0</v>
      </c>
      <c r="H1026" s="267">
        <v>0</v>
      </c>
      <c r="I1026" s="268">
        <f>E1026*H1026</f>
        <v>0</v>
      </c>
      <c r="J1026" s="267"/>
      <c r="K1026" s="268">
        <f>E1026*J1026</f>
        <v>0</v>
      </c>
      <c r="O1026" s="260">
        <v>2</v>
      </c>
      <c r="AA1026" s="233">
        <v>12</v>
      </c>
      <c r="AB1026" s="233">
        <v>0</v>
      </c>
      <c r="AC1026" s="233">
        <v>574</v>
      </c>
      <c r="AZ1026" s="233">
        <v>2</v>
      </c>
      <c r="BA1026" s="233">
        <f>IF(AZ1026=1,G1026,0)</f>
        <v>0</v>
      </c>
      <c r="BB1026" s="233">
        <f>IF(AZ1026=2,G1026,0)</f>
        <v>0</v>
      </c>
      <c r="BC1026" s="233">
        <f>IF(AZ1026=3,G1026,0)</f>
        <v>0</v>
      </c>
      <c r="BD1026" s="233">
        <f>IF(AZ1026=4,G1026,0)</f>
        <v>0</v>
      </c>
      <c r="BE1026" s="233">
        <f>IF(AZ1026=5,G1026,0)</f>
        <v>0</v>
      </c>
      <c r="CA1026" s="260">
        <v>12</v>
      </c>
      <c r="CB1026" s="260">
        <v>0</v>
      </c>
    </row>
    <row r="1027" spans="1:15" ht="12.75">
      <c r="A1027" s="269"/>
      <c r="B1027" s="272"/>
      <c r="C1027" s="327" t="s">
        <v>1331</v>
      </c>
      <c r="D1027" s="328"/>
      <c r="E1027" s="273">
        <v>9.8</v>
      </c>
      <c r="F1027" s="274"/>
      <c r="G1027" s="275"/>
      <c r="H1027" s="276"/>
      <c r="I1027" s="270"/>
      <c r="J1027" s="277"/>
      <c r="K1027" s="270"/>
      <c r="M1027" s="271" t="s">
        <v>1331</v>
      </c>
      <c r="O1027" s="260"/>
    </row>
    <row r="1028" spans="1:15" ht="12.75">
      <c r="A1028" s="269"/>
      <c r="B1028" s="272"/>
      <c r="C1028" s="327" t="s">
        <v>1332</v>
      </c>
      <c r="D1028" s="328"/>
      <c r="E1028" s="273">
        <v>5.5</v>
      </c>
      <c r="F1028" s="274"/>
      <c r="G1028" s="275"/>
      <c r="H1028" s="276"/>
      <c r="I1028" s="270"/>
      <c r="J1028" s="277"/>
      <c r="K1028" s="270"/>
      <c r="M1028" s="271" t="s">
        <v>1332</v>
      </c>
      <c r="O1028" s="260"/>
    </row>
    <row r="1029" spans="1:80" ht="12.75">
      <c r="A1029" s="261">
        <v>280</v>
      </c>
      <c r="B1029" s="262" t="s">
        <v>1333</v>
      </c>
      <c r="C1029" s="263" t="s">
        <v>1334</v>
      </c>
      <c r="D1029" s="264" t="s">
        <v>212</v>
      </c>
      <c r="E1029" s="265">
        <v>2</v>
      </c>
      <c r="F1029" s="265">
        <v>0</v>
      </c>
      <c r="G1029" s="266">
        <f>E1029*F1029</f>
        <v>0</v>
      </c>
      <c r="H1029" s="267">
        <v>0</v>
      </c>
      <c r="I1029" s="268">
        <f>E1029*H1029</f>
        <v>0</v>
      </c>
      <c r="J1029" s="267"/>
      <c r="K1029" s="268">
        <f>E1029*J1029</f>
        <v>0</v>
      </c>
      <c r="O1029" s="260">
        <v>2</v>
      </c>
      <c r="AA1029" s="233">
        <v>12</v>
      </c>
      <c r="AB1029" s="233">
        <v>0</v>
      </c>
      <c r="AC1029" s="233">
        <v>575</v>
      </c>
      <c r="AZ1029" s="233">
        <v>2</v>
      </c>
      <c r="BA1029" s="233">
        <f>IF(AZ1029=1,G1029,0)</f>
        <v>0</v>
      </c>
      <c r="BB1029" s="233">
        <f>IF(AZ1029=2,G1029,0)</f>
        <v>0</v>
      </c>
      <c r="BC1029" s="233">
        <f>IF(AZ1029=3,G1029,0)</f>
        <v>0</v>
      </c>
      <c r="BD1029" s="233">
        <f>IF(AZ1029=4,G1029,0)</f>
        <v>0</v>
      </c>
      <c r="BE1029" s="233">
        <f>IF(AZ1029=5,G1029,0)</f>
        <v>0</v>
      </c>
      <c r="CA1029" s="260">
        <v>12</v>
      </c>
      <c r="CB1029" s="260">
        <v>0</v>
      </c>
    </row>
    <row r="1030" spans="1:15" ht="12.75">
      <c r="A1030" s="269"/>
      <c r="B1030" s="272"/>
      <c r="C1030" s="327" t="s">
        <v>1335</v>
      </c>
      <c r="D1030" s="328"/>
      <c r="E1030" s="273">
        <v>1</v>
      </c>
      <c r="F1030" s="274"/>
      <c r="G1030" s="275"/>
      <c r="H1030" s="276"/>
      <c r="I1030" s="270"/>
      <c r="J1030" s="277"/>
      <c r="K1030" s="270"/>
      <c r="M1030" s="271" t="s">
        <v>1335</v>
      </c>
      <c r="O1030" s="260"/>
    </row>
    <row r="1031" spans="1:15" ht="12.75">
      <c r="A1031" s="269"/>
      <c r="B1031" s="272"/>
      <c r="C1031" s="327" t="s">
        <v>1336</v>
      </c>
      <c r="D1031" s="328"/>
      <c r="E1031" s="273">
        <v>1</v>
      </c>
      <c r="F1031" s="274"/>
      <c r="G1031" s="275"/>
      <c r="H1031" s="276"/>
      <c r="I1031" s="270"/>
      <c r="J1031" s="277"/>
      <c r="K1031" s="270"/>
      <c r="M1031" s="271" t="s">
        <v>1336</v>
      </c>
      <c r="O1031" s="260"/>
    </row>
    <row r="1032" spans="1:80" ht="12.75">
      <c r="A1032" s="261">
        <v>281</v>
      </c>
      <c r="B1032" s="262" t="s">
        <v>1337</v>
      </c>
      <c r="C1032" s="263" t="s">
        <v>1338</v>
      </c>
      <c r="D1032" s="264" t="s">
        <v>5</v>
      </c>
      <c r="E1032" s="265"/>
      <c r="F1032" s="265">
        <v>0</v>
      </c>
      <c r="G1032" s="266">
        <f>E1032*F1032</f>
        <v>0</v>
      </c>
      <c r="H1032" s="267">
        <v>0</v>
      </c>
      <c r="I1032" s="268">
        <f>E1032*H1032</f>
        <v>0</v>
      </c>
      <c r="J1032" s="267"/>
      <c r="K1032" s="268">
        <f>E1032*J1032</f>
        <v>0</v>
      </c>
      <c r="O1032" s="260">
        <v>2</v>
      </c>
      <c r="AA1032" s="233">
        <v>7</v>
      </c>
      <c r="AB1032" s="233">
        <v>1002</v>
      </c>
      <c r="AC1032" s="233">
        <v>5</v>
      </c>
      <c r="AZ1032" s="233">
        <v>2</v>
      </c>
      <c r="BA1032" s="233">
        <f>IF(AZ1032=1,G1032,0)</f>
        <v>0</v>
      </c>
      <c r="BB1032" s="233">
        <f>IF(AZ1032=2,G1032,0)</f>
        <v>0</v>
      </c>
      <c r="BC1032" s="233">
        <f>IF(AZ1032=3,G1032,0)</f>
        <v>0</v>
      </c>
      <c r="BD1032" s="233">
        <f>IF(AZ1032=4,G1032,0)</f>
        <v>0</v>
      </c>
      <c r="BE1032" s="233">
        <f>IF(AZ1032=5,G1032,0)</f>
        <v>0</v>
      </c>
      <c r="CA1032" s="260">
        <v>7</v>
      </c>
      <c r="CB1032" s="260">
        <v>1002</v>
      </c>
    </row>
    <row r="1033" spans="1:57" ht="12.75">
      <c r="A1033" s="278"/>
      <c r="B1033" s="279" t="s">
        <v>94</v>
      </c>
      <c r="C1033" s="280" t="s">
        <v>1315</v>
      </c>
      <c r="D1033" s="281"/>
      <c r="E1033" s="282"/>
      <c r="F1033" s="283"/>
      <c r="G1033" s="284">
        <f>SUM(G1015:G1032)</f>
        <v>0</v>
      </c>
      <c r="H1033" s="285"/>
      <c r="I1033" s="286">
        <f>SUM(I1015:I1032)</f>
        <v>0.9751749</v>
      </c>
      <c r="J1033" s="285"/>
      <c r="K1033" s="286">
        <f>SUM(K1015:K1032)</f>
        <v>0</v>
      </c>
      <c r="O1033" s="260">
        <v>4</v>
      </c>
      <c r="BA1033" s="287">
        <f>SUM(BA1015:BA1032)</f>
        <v>0</v>
      </c>
      <c r="BB1033" s="287">
        <f>SUM(BB1015:BB1032)</f>
        <v>0</v>
      </c>
      <c r="BC1033" s="287">
        <f>SUM(BC1015:BC1032)</f>
        <v>0</v>
      </c>
      <c r="BD1033" s="287">
        <f>SUM(BD1015:BD1032)</f>
        <v>0</v>
      </c>
      <c r="BE1033" s="287">
        <f>SUM(BE1015:BE1032)</f>
        <v>0</v>
      </c>
    </row>
    <row r="1034" spans="1:15" ht="12.75">
      <c r="A1034" s="250" t="s">
        <v>90</v>
      </c>
      <c r="B1034" s="251" t="s">
        <v>1339</v>
      </c>
      <c r="C1034" s="252" t="s">
        <v>1340</v>
      </c>
      <c r="D1034" s="253"/>
      <c r="E1034" s="254"/>
      <c r="F1034" s="254"/>
      <c r="G1034" s="255"/>
      <c r="H1034" s="256"/>
      <c r="I1034" s="257"/>
      <c r="J1034" s="258"/>
      <c r="K1034" s="259"/>
      <c r="O1034" s="260">
        <v>1</v>
      </c>
    </row>
    <row r="1035" spans="1:80" ht="22.5">
      <c r="A1035" s="261">
        <v>282</v>
      </c>
      <c r="B1035" s="262" t="s">
        <v>1342</v>
      </c>
      <c r="C1035" s="263" t="s">
        <v>1343</v>
      </c>
      <c r="D1035" s="264" t="s">
        <v>106</v>
      </c>
      <c r="E1035" s="265">
        <v>173.2</v>
      </c>
      <c r="F1035" s="265">
        <v>0</v>
      </c>
      <c r="G1035" s="266">
        <f>E1035*F1035</f>
        <v>0</v>
      </c>
      <c r="H1035" s="267">
        <v>0.00252</v>
      </c>
      <c r="I1035" s="268">
        <f>E1035*H1035</f>
        <v>0.43646399999999996</v>
      </c>
      <c r="J1035" s="267">
        <v>0</v>
      </c>
      <c r="K1035" s="268">
        <f>E1035*J1035</f>
        <v>0</v>
      </c>
      <c r="O1035" s="260">
        <v>2</v>
      </c>
      <c r="AA1035" s="233">
        <v>1</v>
      </c>
      <c r="AB1035" s="233">
        <v>7</v>
      </c>
      <c r="AC1035" s="233">
        <v>7</v>
      </c>
      <c r="AZ1035" s="233">
        <v>2</v>
      </c>
      <c r="BA1035" s="233">
        <f>IF(AZ1035=1,G1035,0)</f>
        <v>0</v>
      </c>
      <c r="BB1035" s="233">
        <f>IF(AZ1035=2,G1035,0)</f>
        <v>0</v>
      </c>
      <c r="BC1035" s="233">
        <f>IF(AZ1035=3,G1035,0)</f>
        <v>0</v>
      </c>
      <c r="BD1035" s="233">
        <f>IF(AZ1035=4,G1035,0)</f>
        <v>0</v>
      </c>
      <c r="BE1035" s="233">
        <f>IF(AZ1035=5,G1035,0)</f>
        <v>0</v>
      </c>
      <c r="CA1035" s="260">
        <v>1</v>
      </c>
      <c r="CB1035" s="260">
        <v>7</v>
      </c>
    </row>
    <row r="1036" spans="1:15" ht="12.75">
      <c r="A1036" s="269"/>
      <c r="B1036" s="272"/>
      <c r="C1036" s="327" t="s">
        <v>1344</v>
      </c>
      <c r="D1036" s="328"/>
      <c r="E1036" s="273">
        <v>32.4</v>
      </c>
      <c r="F1036" s="274"/>
      <c r="G1036" s="275"/>
      <c r="H1036" s="276"/>
      <c r="I1036" s="270"/>
      <c r="J1036" s="277"/>
      <c r="K1036" s="270"/>
      <c r="M1036" s="271" t="s">
        <v>1344</v>
      </c>
      <c r="O1036" s="260"/>
    </row>
    <row r="1037" spans="1:15" ht="12.75">
      <c r="A1037" s="269"/>
      <c r="B1037" s="272"/>
      <c r="C1037" s="327" t="s">
        <v>1345</v>
      </c>
      <c r="D1037" s="328"/>
      <c r="E1037" s="273">
        <v>8.2</v>
      </c>
      <c r="F1037" s="274"/>
      <c r="G1037" s="275"/>
      <c r="H1037" s="276"/>
      <c r="I1037" s="270"/>
      <c r="J1037" s="277"/>
      <c r="K1037" s="270"/>
      <c r="M1037" s="271" t="s">
        <v>1345</v>
      </c>
      <c r="O1037" s="260"/>
    </row>
    <row r="1038" spans="1:15" ht="12.75">
      <c r="A1038" s="269"/>
      <c r="B1038" s="272"/>
      <c r="C1038" s="327" t="s">
        <v>1346</v>
      </c>
      <c r="D1038" s="328"/>
      <c r="E1038" s="273">
        <v>21.8</v>
      </c>
      <c r="F1038" s="274"/>
      <c r="G1038" s="275"/>
      <c r="H1038" s="276"/>
      <c r="I1038" s="270"/>
      <c r="J1038" s="277"/>
      <c r="K1038" s="270"/>
      <c r="M1038" s="271" t="s">
        <v>1346</v>
      </c>
      <c r="O1038" s="260"/>
    </row>
    <row r="1039" spans="1:15" ht="12.75">
      <c r="A1039" s="269"/>
      <c r="B1039" s="272"/>
      <c r="C1039" s="327" t="s">
        <v>1347</v>
      </c>
      <c r="D1039" s="328"/>
      <c r="E1039" s="273">
        <v>14.4</v>
      </c>
      <c r="F1039" s="274"/>
      <c r="G1039" s="275"/>
      <c r="H1039" s="276"/>
      <c r="I1039" s="270"/>
      <c r="J1039" s="277"/>
      <c r="K1039" s="270"/>
      <c r="M1039" s="271" t="s">
        <v>1347</v>
      </c>
      <c r="O1039" s="260"/>
    </row>
    <row r="1040" spans="1:15" ht="12.75">
      <c r="A1040" s="269"/>
      <c r="B1040" s="272"/>
      <c r="C1040" s="327" t="s">
        <v>1348</v>
      </c>
      <c r="D1040" s="328"/>
      <c r="E1040" s="273">
        <v>19.2</v>
      </c>
      <c r="F1040" s="274"/>
      <c r="G1040" s="275"/>
      <c r="H1040" s="276"/>
      <c r="I1040" s="270"/>
      <c r="J1040" s="277"/>
      <c r="K1040" s="270"/>
      <c r="M1040" s="271" t="s">
        <v>1348</v>
      </c>
      <c r="O1040" s="260"/>
    </row>
    <row r="1041" spans="1:15" ht="12.75">
      <c r="A1041" s="269"/>
      <c r="B1041" s="272"/>
      <c r="C1041" s="327" t="s">
        <v>1349</v>
      </c>
      <c r="D1041" s="328"/>
      <c r="E1041" s="273">
        <v>17.9</v>
      </c>
      <c r="F1041" s="274"/>
      <c r="G1041" s="275"/>
      <c r="H1041" s="276"/>
      <c r="I1041" s="270"/>
      <c r="J1041" s="277"/>
      <c r="K1041" s="270"/>
      <c r="M1041" s="271" t="s">
        <v>1349</v>
      </c>
      <c r="O1041" s="260"/>
    </row>
    <row r="1042" spans="1:15" ht="12.75">
      <c r="A1042" s="269"/>
      <c r="B1042" s="272"/>
      <c r="C1042" s="327" t="s">
        <v>1350</v>
      </c>
      <c r="D1042" s="328"/>
      <c r="E1042" s="273">
        <v>15.8</v>
      </c>
      <c r="F1042" s="274"/>
      <c r="G1042" s="275"/>
      <c r="H1042" s="276"/>
      <c r="I1042" s="270"/>
      <c r="J1042" s="277"/>
      <c r="K1042" s="270"/>
      <c r="M1042" s="271" t="s">
        <v>1350</v>
      </c>
      <c r="O1042" s="260"/>
    </row>
    <row r="1043" spans="1:15" ht="12.75">
      <c r="A1043" s="269"/>
      <c r="B1043" s="272"/>
      <c r="C1043" s="327" t="s">
        <v>1351</v>
      </c>
      <c r="D1043" s="328"/>
      <c r="E1043" s="273">
        <v>1.6</v>
      </c>
      <c r="F1043" s="274"/>
      <c r="G1043" s="275"/>
      <c r="H1043" s="276"/>
      <c r="I1043" s="270"/>
      <c r="J1043" s="277"/>
      <c r="K1043" s="270"/>
      <c r="M1043" s="271" t="s">
        <v>1351</v>
      </c>
      <c r="O1043" s="260"/>
    </row>
    <row r="1044" spans="1:15" ht="12.75">
      <c r="A1044" s="269"/>
      <c r="B1044" s="272"/>
      <c r="C1044" s="327" t="s">
        <v>1352</v>
      </c>
      <c r="D1044" s="328"/>
      <c r="E1044" s="273">
        <v>15.8</v>
      </c>
      <c r="F1044" s="274"/>
      <c r="G1044" s="275"/>
      <c r="H1044" s="276"/>
      <c r="I1044" s="270"/>
      <c r="J1044" s="277"/>
      <c r="K1044" s="270"/>
      <c r="M1044" s="271" t="s">
        <v>1352</v>
      </c>
      <c r="O1044" s="260"/>
    </row>
    <row r="1045" spans="1:15" ht="12.75">
      <c r="A1045" s="269"/>
      <c r="B1045" s="272"/>
      <c r="C1045" s="327" t="s">
        <v>1353</v>
      </c>
      <c r="D1045" s="328"/>
      <c r="E1045" s="273">
        <v>15.1</v>
      </c>
      <c r="F1045" s="274"/>
      <c r="G1045" s="275"/>
      <c r="H1045" s="276"/>
      <c r="I1045" s="270"/>
      <c r="J1045" s="277"/>
      <c r="K1045" s="270"/>
      <c r="M1045" s="271" t="s">
        <v>1353</v>
      </c>
      <c r="O1045" s="260"/>
    </row>
    <row r="1046" spans="1:15" ht="12.75">
      <c r="A1046" s="269"/>
      <c r="B1046" s="272"/>
      <c r="C1046" s="327" t="s">
        <v>1354</v>
      </c>
      <c r="D1046" s="328"/>
      <c r="E1046" s="273">
        <v>6.5</v>
      </c>
      <c r="F1046" s="274"/>
      <c r="G1046" s="275"/>
      <c r="H1046" s="276"/>
      <c r="I1046" s="270"/>
      <c r="J1046" s="277"/>
      <c r="K1046" s="270"/>
      <c r="M1046" s="271" t="s">
        <v>1354</v>
      </c>
      <c r="O1046" s="260"/>
    </row>
    <row r="1047" spans="1:15" ht="12.75">
      <c r="A1047" s="269"/>
      <c r="B1047" s="272"/>
      <c r="C1047" s="327" t="s">
        <v>1355</v>
      </c>
      <c r="D1047" s="328"/>
      <c r="E1047" s="273">
        <v>4.5</v>
      </c>
      <c r="F1047" s="274"/>
      <c r="G1047" s="275"/>
      <c r="H1047" s="276"/>
      <c r="I1047" s="270"/>
      <c r="J1047" s="277"/>
      <c r="K1047" s="270"/>
      <c r="M1047" s="271" t="s">
        <v>1355</v>
      </c>
      <c r="O1047" s="260"/>
    </row>
    <row r="1048" spans="1:80" ht="12.75">
      <c r="A1048" s="261">
        <v>283</v>
      </c>
      <c r="B1048" s="262" t="s">
        <v>1356</v>
      </c>
      <c r="C1048" s="263" t="s">
        <v>1357</v>
      </c>
      <c r="D1048" s="264" t="s">
        <v>106</v>
      </c>
      <c r="E1048" s="265">
        <v>181.86</v>
      </c>
      <c r="F1048" s="265">
        <v>0</v>
      </c>
      <c r="G1048" s="266">
        <f>E1048*F1048</f>
        <v>0</v>
      </c>
      <c r="H1048" s="267">
        <v>0.0192</v>
      </c>
      <c r="I1048" s="268">
        <f>E1048*H1048</f>
        <v>3.491712</v>
      </c>
      <c r="J1048" s="267"/>
      <c r="K1048" s="268">
        <f>E1048*J1048</f>
        <v>0</v>
      </c>
      <c r="O1048" s="260">
        <v>2</v>
      </c>
      <c r="AA1048" s="233">
        <v>3</v>
      </c>
      <c r="AB1048" s="233">
        <v>7</v>
      </c>
      <c r="AC1048" s="233">
        <v>59764203</v>
      </c>
      <c r="AZ1048" s="233">
        <v>2</v>
      </c>
      <c r="BA1048" s="233">
        <f>IF(AZ1048=1,G1048,0)</f>
        <v>0</v>
      </c>
      <c r="BB1048" s="233">
        <f>IF(AZ1048=2,G1048,0)</f>
        <v>0</v>
      </c>
      <c r="BC1048" s="233">
        <f>IF(AZ1048=3,G1048,0)</f>
        <v>0</v>
      </c>
      <c r="BD1048" s="233">
        <f>IF(AZ1048=4,G1048,0)</f>
        <v>0</v>
      </c>
      <c r="BE1048" s="233">
        <f>IF(AZ1048=5,G1048,0)</f>
        <v>0</v>
      </c>
      <c r="CA1048" s="260">
        <v>3</v>
      </c>
      <c r="CB1048" s="260">
        <v>7</v>
      </c>
    </row>
    <row r="1049" spans="1:15" ht="12.75">
      <c r="A1049" s="269"/>
      <c r="B1049" s="272"/>
      <c r="C1049" s="327" t="s">
        <v>1358</v>
      </c>
      <c r="D1049" s="328"/>
      <c r="E1049" s="273">
        <v>181.86</v>
      </c>
      <c r="F1049" s="274"/>
      <c r="G1049" s="275"/>
      <c r="H1049" s="276"/>
      <c r="I1049" s="270"/>
      <c r="J1049" s="277"/>
      <c r="K1049" s="270"/>
      <c r="M1049" s="271" t="s">
        <v>1358</v>
      </c>
      <c r="O1049" s="260"/>
    </row>
    <row r="1050" spans="1:80" ht="12.75">
      <c r="A1050" s="261">
        <v>284</v>
      </c>
      <c r="B1050" s="262" t="s">
        <v>1359</v>
      </c>
      <c r="C1050" s="263" t="s">
        <v>1360</v>
      </c>
      <c r="D1050" s="264" t="s">
        <v>5</v>
      </c>
      <c r="E1050" s="265"/>
      <c r="F1050" s="265">
        <v>0</v>
      </c>
      <c r="G1050" s="266">
        <f>E1050*F1050</f>
        <v>0</v>
      </c>
      <c r="H1050" s="267">
        <v>0</v>
      </c>
      <c r="I1050" s="268">
        <f>E1050*H1050</f>
        <v>0</v>
      </c>
      <c r="J1050" s="267"/>
      <c r="K1050" s="268">
        <f>E1050*J1050</f>
        <v>0</v>
      </c>
      <c r="O1050" s="260">
        <v>2</v>
      </c>
      <c r="AA1050" s="233">
        <v>7</v>
      </c>
      <c r="AB1050" s="233">
        <v>1002</v>
      </c>
      <c r="AC1050" s="233">
        <v>5</v>
      </c>
      <c r="AZ1050" s="233">
        <v>2</v>
      </c>
      <c r="BA1050" s="233">
        <f>IF(AZ1050=1,G1050,0)</f>
        <v>0</v>
      </c>
      <c r="BB1050" s="233">
        <f>IF(AZ1050=2,G1050,0)</f>
        <v>0</v>
      </c>
      <c r="BC1050" s="233">
        <f>IF(AZ1050=3,G1050,0)</f>
        <v>0</v>
      </c>
      <c r="BD1050" s="233">
        <f>IF(AZ1050=4,G1050,0)</f>
        <v>0</v>
      </c>
      <c r="BE1050" s="233">
        <f>IF(AZ1050=5,G1050,0)</f>
        <v>0</v>
      </c>
      <c r="CA1050" s="260">
        <v>7</v>
      </c>
      <c r="CB1050" s="260">
        <v>1002</v>
      </c>
    </row>
    <row r="1051" spans="1:57" ht="12.75">
      <c r="A1051" s="278"/>
      <c r="B1051" s="279" t="s">
        <v>94</v>
      </c>
      <c r="C1051" s="280" t="s">
        <v>1341</v>
      </c>
      <c r="D1051" s="281"/>
      <c r="E1051" s="282"/>
      <c r="F1051" s="283"/>
      <c r="G1051" s="284">
        <f>SUM(G1034:G1050)</f>
        <v>0</v>
      </c>
      <c r="H1051" s="285"/>
      <c r="I1051" s="286">
        <f>SUM(I1034:I1050)</f>
        <v>3.928176</v>
      </c>
      <c r="J1051" s="285"/>
      <c r="K1051" s="286">
        <f>SUM(K1034:K1050)</f>
        <v>0</v>
      </c>
      <c r="O1051" s="260">
        <v>4</v>
      </c>
      <c r="BA1051" s="287">
        <f>SUM(BA1034:BA1050)</f>
        <v>0</v>
      </c>
      <c r="BB1051" s="287">
        <f>SUM(BB1034:BB1050)</f>
        <v>0</v>
      </c>
      <c r="BC1051" s="287">
        <f>SUM(BC1034:BC1050)</f>
        <v>0</v>
      </c>
      <c r="BD1051" s="287">
        <f>SUM(BD1034:BD1050)</f>
        <v>0</v>
      </c>
      <c r="BE1051" s="287">
        <f>SUM(BE1034:BE1050)</f>
        <v>0</v>
      </c>
    </row>
    <row r="1052" spans="1:15" ht="12.75">
      <c r="A1052" s="250" t="s">
        <v>90</v>
      </c>
      <c r="B1052" s="251" t="s">
        <v>1361</v>
      </c>
      <c r="C1052" s="252" t="s">
        <v>1362</v>
      </c>
      <c r="D1052" s="253"/>
      <c r="E1052" s="254"/>
      <c r="F1052" s="254"/>
      <c r="G1052" s="255"/>
      <c r="H1052" s="256"/>
      <c r="I1052" s="257"/>
      <c r="J1052" s="258"/>
      <c r="K1052" s="259"/>
      <c r="O1052" s="260">
        <v>1</v>
      </c>
    </row>
    <row r="1053" spans="1:80" ht="12.75">
      <c r="A1053" s="261">
        <v>285</v>
      </c>
      <c r="B1053" s="262" t="s">
        <v>1364</v>
      </c>
      <c r="C1053" s="263" t="s">
        <v>1365</v>
      </c>
      <c r="D1053" s="264" t="s">
        <v>106</v>
      </c>
      <c r="E1053" s="265">
        <v>26.76</v>
      </c>
      <c r="F1053" s="265">
        <v>0</v>
      </c>
      <c r="G1053" s="266">
        <f>E1053*F1053</f>
        <v>0</v>
      </c>
      <c r="H1053" s="267">
        <v>0</v>
      </c>
      <c r="I1053" s="268">
        <f>E1053*H1053</f>
        <v>0</v>
      </c>
      <c r="J1053" s="267">
        <v>0</v>
      </c>
      <c r="K1053" s="268">
        <f>E1053*J1053</f>
        <v>0</v>
      </c>
      <c r="O1053" s="260">
        <v>2</v>
      </c>
      <c r="AA1053" s="233">
        <v>1</v>
      </c>
      <c r="AB1053" s="233">
        <v>7</v>
      </c>
      <c r="AC1053" s="233">
        <v>7</v>
      </c>
      <c r="AZ1053" s="233">
        <v>2</v>
      </c>
      <c r="BA1053" s="233">
        <f>IF(AZ1053=1,G1053,0)</f>
        <v>0</v>
      </c>
      <c r="BB1053" s="233">
        <f>IF(AZ1053=2,G1053,0)</f>
        <v>0</v>
      </c>
      <c r="BC1053" s="233">
        <f>IF(AZ1053=3,G1053,0)</f>
        <v>0</v>
      </c>
      <c r="BD1053" s="233">
        <f>IF(AZ1053=4,G1053,0)</f>
        <v>0</v>
      </c>
      <c r="BE1053" s="233">
        <f>IF(AZ1053=5,G1053,0)</f>
        <v>0</v>
      </c>
      <c r="CA1053" s="260">
        <v>1</v>
      </c>
      <c r="CB1053" s="260">
        <v>7</v>
      </c>
    </row>
    <row r="1054" spans="1:80" ht="12.75">
      <c r="A1054" s="261">
        <v>286</v>
      </c>
      <c r="B1054" s="262" t="s">
        <v>1366</v>
      </c>
      <c r="C1054" s="263" t="s">
        <v>1367</v>
      </c>
      <c r="D1054" s="264" t="s">
        <v>5</v>
      </c>
      <c r="E1054" s="265"/>
      <c r="F1054" s="265">
        <v>0</v>
      </c>
      <c r="G1054" s="266">
        <f>E1054*F1054</f>
        <v>0</v>
      </c>
      <c r="H1054" s="267">
        <v>0</v>
      </c>
      <c r="I1054" s="268">
        <f>E1054*H1054</f>
        <v>0</v>
      </c>
      <c r="J1054" s="267"/>
      <c r="K1054" s="268">
        <f>E1054*J1054</f>
        <v>0</v>
      </c>
      <c r="O1054" s="260">
        <v>2</v>
      </c>
      <c r="AA1054" s="233">
        <v>7</v>
      </c>
      <c r="AB1054" s="233">
        <v>1002</v>
      </c>
      <c r="AC1054" s="233">
        <v>5</v>
      </c>
      <c r="AZ1054" s="233">
        <v>2</v>
      </c>
      <c r="BA1054" s="233">
        <f>IF(AZ1054=1,G1054,0)</f>
        <v>0</v>
      </c>
      <c r="BB1054" s="233">
        <f>IF(AZ1054=2,G1054,0)</f>
        <v>0</v>
      </c>
      <c r="BC1054" s="233">
        <f>IF(AZ1054=3,G1054,0)</f>
        <v>0</v>
      </c>
      <c r="BD1054" s="233">
        <f>IF(AZ1054=4,G1054,0)</f>
        <v>0</v>
      </c>
      <c r="BE1054" s="233">
        <f>IF(AZ1054=5,G1054,0)</f>
        <v>0</v>
      </c>
      <c r="CA1054" s="260">
        <v>7</v>
      </c>
      <c r="CB1054" s="260">
        <v>1002</v>
      </c>
    </row>
    <row r="1055" spans="1:57" ht="12.75">
      <c r="A1055" s="278"/>
      <c r="B1055" s="279" t="s">
        <v>94</v>
      </c>
      <c r="C1055" s="280" t="s">
        <v>1363</v>
      </c>
      <c r="D1055" s="281"/>
      <c r="E1055" s="282"/>
      <c r="F1055" s="283"/>
      <c r="G1055" s="284">
        <f>SUM(G1052:G1054)</f>
        <v>0</v>
      </c>
      <c r="H1055" s="285"/>
      <c r="I1055" s="286">
        <f>SUM(I1052:I1054)</f>
        <v>0</v>
      </c>
      <c r="J1055" s="285"/>
      <c r="K1055" s="286">
        <f>SUM(K1052:K1054)</f>
        <v>0</v>
      </c>
      <c r="O1055" s="260">
        <v>4</v>
      </c>
      <c r="BA1055" s="287">
        <f>SUM(BA1052:BA1054)</f>
        <v>0</v>
      </c>
      <c r="BB1055" s="287">
        <f>SUM(BB1052:BB1054)</f>
        <v>0</v>
      </c>
      <c r="BC1055" s="287">
        <f>SUM(BC1052:BC1054)</f>
        <v>0</v>
      </c>
      <c r="BD1055" s="287">
        <f>SUM(BD1052:BD1054)</f>
        <v>0</v>
      </c>
      <c r="BE1055" s="287">
        <f>SUM(BE1052:BE1054)</f>
        <v>0</v>
      </c>
    </row>
    <row r="1056" spans="1:15" ht="12.75">
      <c r="A1056" s="250" t="s">
        <v>90</v>
      </c>
      <c r="B1056" s="251" t="s">
        <v>1368</v>
      </c>
      <c r="C1056" s="252" t="s">
        <v>1369</v>
      </c>
      <c r="D1056" s="253"/>
      <c r="E1056" s="254"/>
      <c r="F1056" s="254"/>
      <c r="G1056" s="255"/>
      <c r="H1056" s="256"/>
      <c r="I1056" s="257"/>
      <c r="J1056" s="258"/>
      <c r="K1056" s="259"/>
      <c r="O1056" s="260">
        <v>1</v>
      </c>
    </row>
    <row r="1057" spans="1:80" ht="22.5">
      <c r="A1057" s="261">
        <v>287</v>
      </c>
      <c r="B1057" s="262" t="s">
        <v>1371</v>
      </c>
      <c r="C1057" s="263" t="s">
        <v>1372</v>
      </c>
      <c r="D1057" s="264" t="s">
        <v>106</v>
      </c>
      <c r="E1057" s="265">
        <v>330.1</v>
      </c>
      <c r="F1057" s="265">
        <v>0</v>
      </c>
      <c r="G1057" s="266">
        <f>E1057*F1057</f>
        <v>0</v>
      </c>
      <c r="H1057" s="267">
        <v>0.0082</v>
      </c>
      <c r="I1057" s="268">
        <f>E1057*H1057</f>
        <v>2.7068200000000004</v>
      </c>
      <c r="J1057" s="267">
        <v>0</v>
      </c>
      <c r="K1057" s="268">
        <f>E1057*J1057</f>
        <v>0</v>
      </c>
      <c r="O1057" s="260">
        <v>2</v>
      </c>
      <c r="AA1057" s="233">
        <v>2</v>
      </c>
      <c r="AB1057" s="233">
        <v>7</v>
      </c>
      <c r="AC1057" s="233">
        <v>7</v>
      </c>
      <c r="AZ1057" s="233">
        <v>2</v>
      </c>
      <c r="BA1057" s="233">
        <f>IF(AZ1057=1,G1057,0)</f>
        <v>0</v>
      </c>
      <c r="BB1057" s="233">
        <f>IF(AZ1057=2,G1057,0)</f>
        <v>0</v>
      </c>
      <c r="BC1057" s="233">
        <f>IF(AZ1057=3,G1057,0)</f>
        <v>0</v>
      </c>
      <c r="BD1057" s="233">
        <f>IF(AZ1057=4,G1057,0)</f>
        <v>0</v>
      </c>
      <c r="BE1057" s="233">
        <f>IF(AZ1057=5,G1057,0)</f>
        <v>0</v>
      </c>
      <c r="CA1057" s="260">
        <v>2</v>
      </c>
      <c r="CB1057" s="260">
        <v>7</v>
      </c>
    </row>
    <row r="1058" spans="1:15" ht="12.75">
      <c r="A1058" s="269"/>
      <c r="B1058" s="272"/>
      <c r="C1058" s="327" t="s">
        <v>1373</v>
      </c>
      <c r="D1058" s="328"/>
      <c r="E1058" s="273">
        <v>50.7</v>
      </c>
      <c r="F1058" s="274"/>
      <c r="G1058" s="275"/>
      <c r="H1058" s="276"/>
      <c r="I1058" s="270"/>
      <c r="J1058" s="277"/>
      <c r="K1058" s="270"/>
      <c r="M1058" s="271" t="s">
        <v>1373</v>
      </c>
      <c r="O1058" s="260"/>
    </row>
    <row r="1059" spans="1:15" ht="12.75">
      <c r="A1059" s="269"/>
      <c r="B1059" s="272"/>
      <c r="C1059" s="327" t="s">
        <v>1374</v>
      </c>
      <c r="D1059" s="328"/>
      <c r="E1059" s="273">
        <v>56.2</v>
      </c>
      <c r="F1059" s="274"/>
      <c r="G1059" s="275"/>
      <c r="H1059" s="276"/>
      <c r="I1059" s="270"/>
      <c r="J1059" s="277"/>
      <c r="K1059" s="270"/>
      <c r="M1059" s="271" t="s">
        <v>1374</v>
      </c>
      <c r="O1059" s="260"/>
    </row>
    <row r="1060" spans="1:15" ht="12.75">
      <c r="A1060" s="269"/>
      <c r="B1060" s="272"/>
      <c r="C1060" s="327" t="s">
        <v>1375</v>
      </c>
      <c r="D1060" s="328"/>
      <c r="E1060" s="273">
        <v>55.3</v>
      </c>
      <c r="F1060" s="274"/>
      <c r="G1060" s="275"/>
      <c r="H1060" s="276"/>
      <c r="I1060" s="270"/>
      <c r="J1060" s="277"/>
      <c r="K1060" s="270"/>
      <c r="M1060" s="271" t="s">
        <v>1375</v>
      </c>
      <c r="O1060" s="260"/>
    </row>
    <row r="1061" spans="1:15" ht="12.75">
      <c r="A1061" s="269"/>
      <c r="B1061" s="272"/>
      <c r="C1061" s="327" t="s">
        <v>1376</v>
      </c>
      <c r="D1061" s="328"/>
      <c r="E1061" s="273">
        <v>29.3</v>
      </c>
      <c r="F1061" s="274"/>
      <c r="G1061" s="275"/>
      <c r="H1061" s="276"/>
      <c r="I1061" s="270"/>
      <c r="J1061" s="277"/>
      <c r="K1061" s="270"/>
      <c r="M1061" s="271" t="s">
        <v>1376</v>
      </c>
      <c r="O1061" s="260"/>
    </row>
    <row r="1062" spans="1:15" ht="12.75">
      <c r="A1062" s="269"/>
      <c r="B1062" s="272"/>
      <c r="C1062" s="327" t="s">
        <v>1377</v>
      </c>
      <c r="D1062" s="328"/>
      <c r="E1062" s="273">
        <v>26.2</v>
      </c>
      <c r="F1062" s="274"/>
      <c r="G1062" s="275"/>
      <c r="H1062" s="276"/>
      <c r="I1062" s="270"/>
      <c r="J1062" s="277"/>
      <c r="K1062" s="270"/>
      <c r="M1062" s="271" t="s">
        <v>1377</v>
      </c>
      <c r="O1062" s="260"/>
    </row>
    <row r="1063" spans="1:15" ht="12.75">
      <c r="A1063" s="269"/>
      <c r="B1063" s="272"/>
      <c r="C1063" s="327" t="s">
        <v>1378</v>
      </c>
      <c r="D1063" s="328"/>
      <c r="E1063" s="273">
        <v>28.6</v>
      </c>
      <c r="F1063" s="274"/>
      <c r="G1063" s="275"/>
      <c r="H1063" s="276"/>
      <c r="I1063" s="270"/>
      <c r="J1063" s="277"/>
      <c r="K1063" s="270"/>
      <c r="M1063" s="271" t="s">
        <v>1378</v>
      </c>
      <c r="O1063" s="260"/>
    </row>
    <row r="1064" spans="1:15" ht="12.75">
      <c r="A1064" s="269"/>
      <c r="B1064" s="272"/>
      <c r="C1064" s="327" t="s">
        <v>1379</v>
      </c>
      <c r="D1064" s="328"/>
      <c r="E1064" s="273">
        <v>27.3</v>
      </c>
      <c r="F1064" s="274"/>
      <c r="G1064" s="275"/>
      <c r="H1064" s="276"/>
      <c r="I1064" s="270"/>
      <c r="J1064" s="277"/>
      <c r="K1064" s="270"/>
      <c r="M1064" s="271" t="s">
        <v>1379</v>
      </c>
      <c r="O1064" s="260"/>
    </row>
    <row r="1065" spans="1:15" ht="12.75">
      <c r="A1065" s="269"/>
      <c r="B1065" s="272"/>
      <c r="C1065" s="327" t="s">
        <v>1380</v>
      </c>
      <c r="D1065" s="328"/>
      <c r="E1065" s="273">
        <v>56.5</v>
      </c>
      <c r="F1065" s="274"/>
      <c r="G1065" s="275"/>
      <c r="H1065" s="276"/>
      <c r="I1065" s="270"/>
      <c r="J1065" s="277"/>
      <c r="K1065" s="270"/>
      <c r="M1065" s="271" t="s">
        <v>1380</v>
      </c>
      <c r="O1065" s="260"/>
    </row>
    <row r="1066" spans="1:57" ht="12.75">
      <c r="A1066" s="278"/>
      <c r="B1066" s="279" t="s">
        <v>94</v>
      </c>
      <c r="C1066" s="280" t="s">
        <v>1370</v>
      </c>
      <c r="D1066" s="281"/>
      <c r="E1066" s="282"/>
      <c r="F1066" s="283"/>
      <c r="G1066" s="284">
        <f>SUM(G1056:G1065)</f>
        <v>0</v>
      </c>
      <c r="H1066" s="285"/>
      <c r="I1066" s="286">
        <f>SUM(I1056:I1065)</f>
        <v>2.7068200000000004</v>
      </c>
      <c r="J1066" s="285"/>
      <c r="K1066" s="286">
        <f>SUM(K1056:K1065)</f>
        <v>0</v>
      </c>
      <c r="O1066" s="260">
        <v>4</v>
      </c>
      <c r="BA1066" s="287">
        <f>SUM(BA1056:BA1065)</f>
        <v>0</v>
      </c>
      <c r="BB1066" s="287">
        <f>SUM(BB1056:BB1065)</f>
        <v>0</v>
      </c>
      <c r="BC1066" s="287">
        <f>SUM(BC1056:BC1065)</f>
        <v>0</v>
      </c>
      <c r="BD1066" s="287">
        <f>SUM(BD1056:BD1065)</f>
        <v>0</v>
      </c>
      <c r="BE1066" s="287">
        <f>SUM(BE1056:BE1065)</f>
        <v>0</v>
      </c>
    </row>
    <row r="1067" spans="1:15" ht="12.75">
      <c r="A1067" s="250" t="s">
        <v>90</v>
      </c>
      <c r="B1067" s="251" t="s">
        <v>1381</v>
      </c>
      <c r="C1067" s="252" t="s">
        <v>1382</v>
      </c>
      <c r="D1067" s="253"/>
      <c r="E1067" s="254"/>
      <c r="F1067" s="254"/>
      <c r="G1067" s="255"/>
      <c r="H1067" s="256"/>
      <c r="I1067" s="257"/>
      <c r="J1067" s="258"/>
      <c r="K1067" s="259"/>
      <c r="O1067" s="260">
        <v>1</v>
      </c>
    </row>
    <row r="1068" spans="1:80" ht="22.5">
      <c r="A1068" s="261">
        <v>288</v>
      </c>
      <c r="B1068" s="262" t="s">
        <v>1384</v>
      </c>
      <c r="C1068" s="263" t="s">
        <v>1385</v>
      </c>
      <c r="D1068" s="264" t="s">
        <v>106</v>
      </c>
      <c r="E1068" s="265">
        <v>220.2805</v>
      </c>
      <c r="F1068" s="265">
        <v>0</v>
      </c>
      <c r="G1068" s="266">
        <f>E1068*F1068</f>
        <v>0</v>
      </c>
      <c r="H1068" s="267">
        <v>0.00524</v>
      </c>
      <c r="I1068" s="268">
        <f>E1068*H1068</f>
        <v>1.15426982</v>
      </c>
      <c r="J1068" s="267">
        <v>0</v>
      </c>
      <c r="K1068" s="268">
        <f>E1068*J1068</f>
        <v>0</v>
      </c>
      <c r="O1068" s="260">
        <v>2</v>
      </c>
      <c r="AA1068" s="233">
        <v>1</v>
      </c>
      <c r="AB1068" s="233">
        <v>7</v>
      </c>
      <c r="AC1068" s="233">
        <v>7</v>
      </c>
      <c r="AZ1068" s="233">
        <v>2</v>
      </c>
      <c r="BA1068" s="233">
        <f>IF(AZ1068=1,G1068,0)</f>
        <v>0</v>
      </c>
      <c r="BB1068" s="233">
        <f>IF(AZ1068=2,G1068,0)</f>
        <v>0</v>
      </c>
      <c r="BC1068" s="233">
        <f>IF(AZ1068=3,G1068,0)</f>
        <v>0</v>
      </c>
      <c r="BD1068" s="233">
        <f>IF(AZ1068=4,G1068,0)</f>
        <v>0</v>
      </c>
      <c r="BE1068" s="233">
        <f>IF(AZ1068=5,G1068,0)</f>
        <v>0</v>
      </c>
      <c r="CA1068" s="260">
        <v>1</v>
      </c>
      <c r="CB1068" s="260">
        <v>7</v>
      </c>
    </row>
    <row r="1069" spans="1:15" ht="22.5">
      <c r="A1069" s="269"/>
      <c r="B1069" s="272"/>
      <c r="C1069" s="327" t="s">
        <v>1386</v>
      </c>
      <c r="D1069" s="328"/>
      <c r="E1069" s="273">
        <v>41.474</v>
      </c>
      <c r="F1069" s="274"/>
      <c r="G1069" s="275"/>
      <c r="H1069" s="276"/>
      <c r="I1069" s="270"/>
      <c r="J1069" s="277"/>
      <c r="K1069" s="270"/>
      <c r="M1069" s="271" t="s">
        <v>1386</v>
      </c>
      <c r="O1069" s="260"/>
    </row>
    <row r="1070" spans="1:15" ht="12.75">
      <c r="A1070" s="269"/>
      <c r="B1070" s="272"/>
      <c r="C1070" s="327" t="s">
        <v>488</v>
      </c>
      <c r="D1070" s="328"/>
      <c r="E1070" s="273">
        <v>28.5725</v>
      </c>
      <c r="F1070" s="274"/>
      <c r="G1070" s="275"/>
      <c r="H1070" s="276"/>
      <c r="I1070" s="270"/>
      <c r="J1070" s="277"/>
      <c r="K1070" s="270"/>
      <c r="M1070" s="271" t="s">
        <v>488</v>
      </c>
      <c r="O1070" s="260"/>
    </row>
    <row r="1071" spans="1:15" ht="22.5">
      <c r="A1071" s="269"/>
      <c r="B1071" s="272"/>
      <c r="C1071" s="327" t="s">
        <v>1387</v>
      </c>
      <c r="D1071" s="328"/>
      <c r="E1071" s="273">
        <v>36.065</v>
      </c>
      <c r="F1071" s="274"/>
      <c r="G1071" s="275"/>
      <c r="H1071" s="276"/>
      <c r="I1071" s="270"/>
      <c r="J1071" s="277"/>
      <c r="K1071" s="270"/>
      <c r="M1071" s="271" t="s">
        <v>1387</v>
      </c>
      <c r="O1071" s="260"/>
    </row>
    <row r="1072" spans="1:15" ht="22.5">
      <c r="A1072" s="269"/>
      <c r="B1072" s="272"/>
      <c r="C1072" s="327" t="s">
        <v>1388</v>
      </c>
      <c r="D1072" s="328"/>
      <c r="E1072" s="273">
        <v>47.304</v>
      </c>
      <c r="F1072" s="274"/>
      <c r="G1072" s="275"/>
      <c r="H1072" s="276"/>
      <c r="I1072" s="270"/>
      <c r="J1072" s="277"/>
      <c r="K1072" s="270"/>
      <c r="M1072" s="271" t="s">
        <v>1388</v>
      </c>
      <c r="O1072" s="260"/>
    </row>
    <row r="1073" spans="1:15" ht="12.75">
      <c r="A1073" s="269"/>
      <c r="B1073" s="272"/>
      <c r="C1073" s="327" t="s">
        <v>1389</v>
      </c>
      <c r="D1073" s="328"/>
      <c r="E1073" s="273">
        <v>3.729</v>
      </c>
      <c r="F1073" s="274"/>
      <c r="G1073" s="275"/>
      <c r="H1073" s="276"/>
      <c r="I1073" s="270"/>
      <c r="J1073" s="277"/>
      <c r="K1073" s="270"/>
      <c r="M1073" s="271" t="s">
        <v>1389</v>
      </c>
      <c r="O1073" s="260"/>
    </row>
    <row r="1074" spans="1:15" ht="22.5">
      <c r="A1074" s="269"/>
      <c r="B1074" s="272"/>
      <c r="C1074" s="327" t="s">
        <v>1390</v>
      </c>
      <c r="D1074" s="328"/>
      <c r="E1074" s="273">
        <v>47.514</v>
      </c>
      <c r="F1074" s="274"/>
      <c r="G1074" s="275"/>
      <c r="H1074" s="276"/>
      <c r="I1074" s="270"/>
      <c r="J1074" s="277"/>
      <c r="K1074" s="270"/>
      <c r="M1074" s="271" t="s">
        <v>1390</v>
      </c>
      <c r="O1074" s="260"/>
    </row>
    <row r="1075" spans="1:15" ht="12.75">
      <c r="A1075" s="269"/>
      <c r="B1075" s="272"/>
      <c r="C1075" s="327" t="s">
        <v>1391</v>
      </c>
      <c r="D1075" s="328"/>
      <c r="E1075" s="273">
        <v>1.039</v>
      </c>
      <c r="F1075" s="274"/>
      <c r="G1075" s="275"/>
      <c r="H1075" s="276"/>
      <c r="I1075" s="270"/>
      <c r="J1075" s="277"/>
      <c r="K1075" s="270"/>
      <c r="M1075" s="271" t="s">
        <v>1391</v>
      </c>
      <c r="O1075" s="260"/>
    </row>
    <row r="1076" spans="1:15" ht="12.75">
      <c r="A1076" s="269"/>
      <c r="B1076" s="272"/>
      <c r="C1076" s="327" t="s">
        <v>1392</v>
      </c>
      <c r="D1076" s="328"/>
      <c r="E1076" s="273">
        <v>14.583</v>
      </c>
      <c r="F1076" s="274"/>
      <c r="G1076" s="275"/>
      <c r="H1076" s="276"/>
      <c r="I1076" s="270"/>
      <c r="J1076" s="277"/>
      <c r="K1076" s="270"/>
      <c r="M1076" s="271" t="s">
        <v>1392</v>
      </c>
      <c r="O1076" s="260"/>
    </row>
    <row r="1077" spans="1:80" ht="12.75">
      <c r="A1077" s="261">
        <v>289</v>
      </c>
      <c r="B1077" s="262" t="s">
        <v>1393</v>
      </c>
      <c r="C1077" s="263" t="s">
        <v>1394</v>
      </c>
      <c r="D1077" s="264" t="s">
        <v>212</v>
      </c>
      <c r="E1077" s="265">
        <v>8</v>
      </c>
      <c r="F1077" s="265">
        <v>0</v>
      </c>
      <c r="G1077" s="266">
        <f>E1077*F1077</f>
        <v>0</v>
      </c>
      <c r="H1077" s="267">
        <v>0</v>
      </c>
      <c r="I1077" s="268">
        <f>E1077*H1077</f>
        <v>0</v>
      </c>
      <c r="J1077" s="267"/>
      <c r="K1077" s="268">
        <f>E1077*J1077</f>
        <v>0</v>
      </c>
      <c r="O1077" s="260">
        <v>2</v>
      </c>
      <c r="AA1077" s="233">
        <v>12</v>
      </c>
      <c r="AB1077" s="233">
        <v>0</v>
      </c>
      <c r="AC1077" s="233">
        <v>579</v>
      </c>
      <c r="AZ1077" s="233">
        <v>2</v>
      </c>
      <c r="BA1077" s="233">
        <f>IF(AZ1077=1,G1077,0)</f>
        <v>0</v>
      </c>
      <c r="BB1077" s="233">
        <f>IF(AZ1077=2,G1077,0)</f>
        <v>0</v>
      </c>
      <c r="BC1077" s="233">
        <f>IF(AZ1077=3,G1077,0)</f>
        <v>0</v>
      </c>
      <c r="BD1077" s="233">
        <f>IF(AZ1077=4,G1077,0)</f>
        <v>0</v>
      </c>
      <c r="BE1077" s="233">
        <f>IF(AZ1077=5,G1077,0)</f>
        <v>0</v>
      </c>
      <c r="CA1077" s="260">
        <v>12</v>
      </c>
      <c r="CB1077" s="260">
        <v>0</v>
      </c>
    </row>
    <row r="1078" spans="1:15" ht="12.75">
      <c r="A1078" s="269"/>
      <c r="B1078" s="272"/>
      <c r="C1078" s="327" t="s">
        <v>1395</v>
      </c>
      <c r="D1078" s="328"/>
      <c r="E1078" s="273">
        <v>8</v>
      </c>
      <c r="F1078" s="274"/>
      <c r="G1078" s="275"/>
      <c r="H1078" s="276"/>
      <c r="I1078" s="270"/>
      <c r="J1078" s="277"/>
      <c r="K1078" s="270"/>
      <c r="M1078" s="271" t="s">
        <v>1395</v>
      </c>
      <c r="O1078" s="260"/>
    </row>
    <row r="1079" spans="1:80" ht="12.75">
      <c r="A1079" s="261">
        <v>290</v>
      </c>
      <c r="B1079" s="262" t="s">
        <v>1396</v>
      </c>
      <c r="C1079" s="263" t="s">
        <v>1397</v>
      </c>
      <c r="D1079" s="264" t="s">
        <v>106</v>
      </c>
      <c r="E1079" s="265">
        <v>231.2945</v>
      </c>
      <c r="F1079" s="265">
        <v>0</v>
      </c>
      <c r="G1079" s="266">
        <f>E1079*F1079</f>
        <v>0</v>
      </c>
      <c r="H1079" s="267">
        <v>0.011</v>
      </c>
      <c r="I1079" s="268">
        <f>E1079*H1079</f>
        <v>2.5442394999999998</v>
      </c>
      <c r="J1079" s="267"/>
      <c r="K1079" s="268">
        <f>E1079*J1079</f>
        <v>0</v>
      </c>
      <c r="O1079" s="260">
        <v>2</v>
      </c>
      <c r="AA1079" s="233">
        <v>3</v>
      </c>
      <c r="AB1079" s="233">
        <v>7</v>
      </c>
      <c r="AC1079" s="233">
        <v>597813655</v>
      </c>
      <c r="AZ1079" s="233">
        <v>2</v>
      </c>
      <c r="BA1079" s="233">
        <f>IF(AZ1079=1,G1079,0)</f>
        <v>0</v>
      </c>
      <c r="BB1079" s="233">
        <f>IF(AZ1079=2,G1079,0)</f>
        <v>0</v>
      </c>
      <c r="BC1079" s="233">
        <f>IF(AZ1079=3,G1079,0)</f>
        <v>0</v>
      </c>
      <c r="BD1079" s="233">
        <f>IF(AZ1079=4,G1079,0)</f>
        <v>0</v>
      </c>
      <c r="BE1079" s="233">
        <f>IF(AZ1079=5,G1079,0)</f>
        <v>0</v>
      </c>
      <c r="CA1079" s="260">
        <v>3</v>
      </c>
      <c r="CB1079" s="260">
        <v>7</v>
      </c>
    </row>
    <row r="1080" spans="1:15" ht="12.75">
      <c r="A1080" s="269"/>
      <c r="B1080" s="272"/>
      <c r="C1080" s="327" t="s">
        <v>1398</v>
      </c>
      <c r="D1080" s="328"/>
      <c r="E1080" s="273">
        <v>231.2945</v>
      </c>
      <c r="F1080" s="274"/>
      <c r="G1080" s="275"/>
      <c r="H1080" s="276"/>
      <c r="I1080" s="270"/>
      <c r="J1080" s="277"/>
      <c r="K1080" s="270"/>
      <c r="M1080" s="271" t="s">
        <v>1398</v>
      </c>
      <c r="O1080" s="260"/>
    </row>
    <row r="1081" spans="1:80" ht="12.75">
      <c r="A1081" s="261">
        <v>291</v>
      </c>
      <c r="B1081" s="262" t="s">
        <v>1399</v>
      </c>
      <c r="C1081" s="263" t="s">
        <v>1400</v>
      </c>
      <c r="D1081" s="264" t="s">
        <v>5</v>
      </c>
      <c r="E1081" s="265"/>
      <c r="F1081" s="265">
        <v>0</v>
      </c>
      <c r="G1081" s="266">
        <f>E1081*F1081</f>
        <v>0</v>
      </c>
      <c r="H1081" s="267">
        <v>0</v>
      </c>
      <c r="I1081" s="268">
        <f>E1081*H1081</f>
        <v>0</v>
      </c>
      <c r="J1081" s="267"/>
      <c r="K1081" s="268">
        <f>E1081*J1081</f>
        <v>0</v>
      </c>
      <c r="O1081" s="260">
        <v>2</v>
      </c>
      <c r="AA1081" s="233">
        <v>7</v>
      </c>
      <c r="AB1081" s="233">
        <v>1002</v>
      </c>
      <c r="AC1081" s="233">
        <v>5</v>
      </c>
      <c r="AZ1081" s="233">
        <v>2</v>
      </c>
      <c r="BA1081" s="233">
        <f>IF(AZ1081=1,G1081,0)</f>
        <v>0</v>
      </c>
      <c r="BB1081" s="233">
        <f>IF(AZ1081=2,G1081,0)</f>
        <v>0</v>
      </c>
      <c r="BC1081" s="233">
        <f>IF(AZ1081=3,G1081,0)</f>
        <v>0</v>
      </c>
      <c r="BD1081" s="233">
        <f>IF(AZ1081=4,G1081,0)</f>
        <v>0</v>
      </c>
      <c r="BE1081" s="233">
        <f>IF(AZ1081=5,G1081,0)</f>
        <v>0</v>
      </c>
      <c r="CA1081" s="260">
        <v>7</v>
      </c>
      <c r="CB1081" s="260">
        <v>1002</v>
      </c>
    </row>
    <row r="1082" spans="1:57" ht="12.75">
      <c r="A1082" s="278"/>
      <c r="B1082" s="279" t="s">
        <v>94</v>
      </c>
      <c r="C1082" s="280" t="s">
        <v>1383</v>
      </c>
      <c r="D1082" s="281"/>
      <c r="E1082" s="282"/>
      <c r="F1082" s="283"/>
      <c r="G1082" s="284">
        <f>SUM(G1067:G1081)</f>
        <v>0</v>
      </c>
      <c r="H1082" s="285"/>
      <c r="I1082" s="286">
        <f>SUM(I1067:I1081)</f>
        <v>3.6985093199999994</v>
      </c>
      <c r="J1082" s="285"/>
      <c r="K1082" s="286">
        <f>SUM(K1067:K1081)</f>
        <v>0</v>
      </c>
      <c r="O1082" s="260">
        <v>4</v>
      </c>
      <c r="BA1082" s="287">
        <f>SUM(BA1067:BA1081)</f>
        <v>0</v>
      </c>
      <c r="BB1082" s="287">
        <f>SUM(BB1067:BB1081)</f>
        <v>0</v>
      </c>
      <c r="BC1082" s="287">
        <f>SUM(BC1067:BC1081)</f>
        <v>0</v>
      </c>
      <c r="BD1082" s="287">
        <f>SUM(BD1067:BD1081)</f>
        <v>0</v>
      </c>
      <c r="BE1082" s="287">
        <f>SUM(BE1067:BE1081)</f>
        <v>0</v>
      </c>
    </row>
    <row r="1083" spans="1:15" ht="12.75">
      <c r="A1083" s="250" t="s">
        <v>90</v>
      </c>
      <c r="B1083" s="251" t="s">
        <v>1401</v>
      </c>
      <c r="C1083" s="252" t="s">
        <v>1402</v>
      </c>
      <c r="D1083" s="253"/>
      <c r="E1083" s="254"/>
      <c r="F1083" s="254"/>
      <c r="G1083" s="255"/>
      <c r="H1083" s="256"/>
      <c r="I1083" s="257"/>
      <c r="J1083" s="258"/>
      <c r="K1083" s="259"/>
      <c r="O1083" s="260">
        <v>1</v>
      </c>
    </row>
    <row r="1084" spans="1:80" ht="12.75">
      <c r="A1084" s="261">
        <v>292</v>
      </c>
      <c r="B1084" s="262" t="s">
        <v>1404</v>
      </c>
      <c r="C1084" s="263" t="s">
        <v>1405</v>
      </c>
      <c r="D1084" s="264" t="s">
        <v>106</v>
      </c>
      <c r="E1084" s="265">
        <v>64.8</v>
      </c>
      <c r="F1084" s="265">
        <v>0</v>
      </c>
      <c r="G1084" s="266">
        <f>E1084*F1084</f>
        <v>0</v>
      </c>
      <c r="H1084" s="267">
        <v>0.00026</v>
      </c>
      <c r="I1084" s="268">
        <f>E1084*H1084</f>
        <v>0.016848</v>
      </c>
      <c r="J1084" s="267">
        <v>0</v>
      </c>
      <c r="K1084" s="268">
        <f>E1084*J1084</f>
        <v>0</v>
      </c>
      <c r="O1084" s="260">
        <v>2</v>
      </c>
      <c r="AA1084" s="233">
        <v>2</v>
      </c>
      <c r="AB1084" s="233">
        <v>7</v>
      </c>
      <c r="AC1084" s="233">
        <v>7</v>
      </c>
      <c r="AZ1084" s="233">
        <v>2</v>
      </c>
      <c r="BA1084" s="233">
        <f>IF(AZ1084=1,G1084,0)</f>
        <v>0</v>
      </c>
      <c r="BB1084" s="233">
        <f>IF(AZ1084=2,G1084,0)</f>
        <v>0</v>
      </c>
      <c r="BC1084" s="233">
        <f>IF(AZ1084=3,G1084,0)</f>
        <v>0</v>
      </c>
      <c r="BD1084" s="233">
        <f>IF(AZ1084=4,G1084,0)</f>
        <v>0</v>
      </c>
      <c r="BE1084" s="233">
        <f>IF(AZ1084=5,G1084,0)</f>
        <v>0</v>
      </c>
      <c r="CA1084" s="260">
        <v>2</v>
      </c>
      <c r="CB1084" s="260">
        <v>7</v>
      </c>
    </row>
    <row r="1085" spans="1:15" ht="12.75">
      <c r="A1085" s="269"/>
      <c r="B1085" s="272"/>
      <c r="C1085" s="327" t="s">
        <v>1406</v>
      </c>
      <c r="D1085" s="328"/>
      <c r="E1085" s="273">
        <v>64.8</v>
      </c>
      <c r="F1085" s="274"/>
      <c r="G1085" s="275"/>
      <c r="H1085" s="276"/>
      <c r="I1085" s="270"/>
      <c r="J1085" s="277"/>
      <c r="K1085" s="270"/>
      <c r="M1085" s="271" t="s">
        <v>1406</v>
      </c>
      <c r="O1085" s="260"/>
    </row>
    <row r="1086" spans="1:57" ht="12.75">
      <c r="A1086" s="278"/>
      <c r="B1086" s="279" t="s">
        <v>94</v>
      </c>
      <c r="C1086" s="280" t="s">
        <v>1403</v>
      </c>
      <c r="D1086" s="281"/>
      <c r="E1086" s="282"/>
      <c r="F1086" s="283"/>
      <c r="G1086" s="284">
        <f>SUM(G1083:G1085)</f>
        <v>0</v>
      </c>
      <c r="H1086" s="285"/>
      <c r="I1086" s="286">
        <f>SUM(I1083:I1085)</f>
        <v>0.016848</v>
      </c>
      <c r="J1086" s="285"/>
      <c r="K1086" s="286">
        <f>SUM(K1083:K1085)</f>
        <v>0</v>
      </c>
      <c r="O1086" s="260">
        <v>4</v>
      </c>
      <c r="BA1086" s="287">
        <f>SUM(BA1083:BA1085)</f>
        <v>0</v>
      </c>
      <c r="BB1086" s="287">
        <f>SUM(BB1083:BB1085)</f>
        <v>0</v>
      </c>
      <c r="BC1086" s="287">
        <f>SUM(BC1083:BC1085)</f>
        <v>0</v>
      </c>
      <c r="BD1086" s="287">
        <f>SUM(BD1083:BD1085)</f>
        <v>0</v>
      </c>
      <c r="BE1086" s="287">
        <f>SUM(BE1083:BE1085)</f>
        <v>0</v>
      </c>
    </row>
    <row r="1087" spans="1:15" ht="12.75">
      <c r="A1087" s="250" t="s">
        <v>90</v>
      </c>
      <c r="B1087" s="251" t="s">
        <v>1407</v>
      </c>
      <c r="C1087" s="252" t="s">
        <v>1408</v>
      </c>
      <c r="D1087" s="253"/>
      <c r="E1087" s="254"/>
      <c r="F1087" s="254"/>
      <c r="G1087" s="255"/>
      <c r="H1087" s="256"/>
      <c r="I1087" s="257"/>
      <c r="J1087" s="258"/>
      <c r="K1087" s="259"/>
      <c r="O1087" s="260">
        <v>1</v>
      </c>
    </row>
    <row r="1088" spans="1:80" ht="22.5">
      <c r="A1088" s="261">
        <v>293</v>
      </c>
      <c r="B1088" s="262" t="s">
        <v>1410</v>
      </c>
      <c r="C1088" s="263" t="s">
        <v>1411</v>
      </c>
      <c r="D1088" s="264" t="s">
        <v>106</v>
      </c>
      <c r="E1088" s="265">
        <v>1719.2307</v>
      </c>
      <c r="F1088" s="265">
        <v>0</v>
      </c>
      <c r="G1088" s="266">
        <f>E1088*F1088</f>
        <v>0</v>
      </c>
      <c r="H1088" s="267">
        <v>0.00022</v>
      </c>
      <c r="I1088" s="268">
        <f>E1088*H1088</f>
        <v>0.378230754</v>
      </c>
      <c r="J1088" s="267">
        <v>0</v>
      </c>
      <c r="K1088" s="268">
        <f>E1088*J1088</f>
        <v>0</v>
      </c>
      <c r="O1088" s="260">
        <v>2</v>
      </c>
      <c r="AA1088" s="233">
        <v>2</v>
      </c>
      <c r="AB1088" s="233">
        <v>7</v>
      </c>
      <c r="AC1088" s="233">
        <v>7</v>
      </c>
      <c r="AZ1088" s="233">
        <v>2</v>
      </c>
      <c r="BA1088" s="233">
        <f>IF(AZ1088=1,G1088,0)</f>
        <v>0</v>
      </c>
      <c r="BB1088" s="233">
        <f>IF(AZ1088=2,G1088,0)</f>
        <v>0</v>
      </c>
      <c r="BC1088" s="233">
        <f>IF(AZ1088=3,G1088,0)</f>
        <v>0</v>
      </c>
      <c r="BD1088" s="233">
        <f>IF(AZ1088=4,G1088,0)</f>
        <v>0</v>
      </c>
      <c r="BE1088" s="233">
        <f>IF(AZ1088=5,G1088,0)</f>
        <v>0</v>
      </c>
      <c r="CA1088" s="260">
        <v>2</v>
      </c>
      <c r="CB1088" s="260">
        <v>7</v>
      </c>
    </row>
    <row r="1089" spans="1:15" ht="12.75">
      <c r="A1089" s="269"/>
      <c r="B1089" s="272"/>
      <c r="C1089" s="327" t="s">
        <v>393</v>
      </c>
      <c r="D1089" s="328"/>
      <c r="E1089" s="273">
        <v>33.9</v>
      </c>
      <c r="F1089" s="274"/>
      <c r="G1089" s="275"/>
      <c r="H1089" s="276"/>
      <c r="I1089" s="270"/>
      <c r="J1089" s="277"/>
      <c r="K1089" s="270"/>
      <c r="M1089" s="271" t="s">
        <v>393</v>
      </c>
      <c r="O1089" s="260"/>
    </row>
    <row r="1090" spans="1:15" ht="12.75">
      <c r="A1090" s="269"/>
      <c r="B1090" s="272"/>
      <c r="C1090" s="327" t="s">
        <v>394</v>
      </c>
      <c r="D1090" s="328"/>
      <c r="E1090" s="273">
        <v>4.125</v>
      </c>
      <c r="F1090" s="274"/>
      <c r="G1090" s="275"/>
      <c r="H1090" s="276"/>
      <c r="I1090" s="270"/>
      <c r="J1090" s="277"/>
      <c r="K1090" s="270"/>
      <c r="M1090" s="271" t="s">
        <v>394</v>
      </c>
      <c r="O1090" s="260"/>
    </row>
    <row r="1091" spans="1:15" ht="12.75">
      <c r="A1091" s="269"/>
      <c r="B1091" s="272"/>
      <c r="C1091" s="327" t="s">
        <v>377</v>
      </c>
      <c r="D1091" s="328"/>
      <c r="E1091" s="273">
        <v>6.8</v>
      </c>
      <c r="F1091" s="274"/>
      <c r="G1091" s="275"/>
      <c r="H1091" s="276"/>
      <c r="I1091" s="270"/>
      <c r="J1091" s="277"/>
      <c r="K1091" s="270"/>
      <c r="M1091" s="271" t="s">
        <v>377</v>
      </c>
      <c r="O1091" s="260"/>
    </row>
    <row r="1092" spans="1:15" ht="12.75">
      <c r="A1092" s="269"/>
      <c r="B1092" s="272"/>
      <c r="C1092" s="327" t="s">
        <v>397</v>
      </c>
      <c r="D1092" s="328"/>
      <c r="E1092" s="273">
        <v>293.76</v>
      </c>
      <c r="F1092" s="274"/>
      <c r="G1092" s="275"/>
      <c r="H1092" s="276"/>
      <c r="I1092" s="270"/>
      <c r="J1092" s="277"/>
      <c r="K1092" s="270"/>
      <c r="M1092" s="271" t="s">
        <v>397</v>
      </c>
      <c r="O1092" s="260"/>
    </row>
    <row r="1093" spans="1:15" ht="12.75">
      <c r="A1093" s="269"/>
      <c r="B1093" s="272"/>
      <c r="C1093" s="327" t="s">
        <v>680</v>
      </c>
      <c r="D1093" s="328"/>
      <c r="E1093" s="273">
        <v>169.3</v>
      </c>
      <c r="F1093" s="274"/>
      <c r="G1093" s="275"/>
      <c r="H1093" s="276"/>
      <c r="I1093" s="270"/>
      <c r="J1093" s="277"/>
      <c r="K1093" s="270"/>
      <c r="M1093" s="271" t="s">
        <v>680</v>
      </c>
      <c r="O1093" s="260"/>
    </row>
    <row r="1094" spans="1:15" ht="12.75">
      <c r="A1094" s="269"/>
      <c r="B1094" s="272"/>
      <c r="C1094" s="327" t="s">
        <v>473</v>
      </c>
      <c r="D1094" s="328"/>
      <c r="E1094" s="273">
        <v>11</v>
      </c>
      <c r="F1094" s="274"/>
      <c r="G1094" s="275"/>
      <c r="H1094" s="276"/>
      <c r="I1094" s="270"/>
      <c r="J1094" s="277"/>
      <c r="K1094" s="270"/>
      <c r="M1094" s="271" t="s">
        <v>473</v>
      </c>
      <c r="O1094" s="260"/>
    </row>
    <row r="1095" spans="1:15" ht="12.75">
      <c r="A1095" s="269"/>
      <c r="B1095" s="272"/>
      <c r="C1095" s="327" t="s">
        <v>474</v>
      </c>
      <c r="D1095" s="328"/>
      <c r="E1095" s="273">
        <v>10.1</v>
      </c>
      <c r="F1095" s="274"/>
      <c r="G1095" s="275"/>
      <c r="H1095" s="276"/>
      <c r="I1095" s="270"/>
      <c r="J1095" s="277"/>
      <c r="K1095" s="270"/>
      <c r="M1095" s="271" t="s">
        <v>474</v>
      </c>
      <c r="O1095" s="260"/>
    </row>
    <row r="1096" spans="1:15" ht="12.75">
      <c r="A1096" s="269"/>
      <c r="B1096" s="272"/>
      <c r="C1096" s="327" t="s">
        <v>475</v>
      </c>
      <c r="D1096" s="328"/>
      <c r="E1096" s="273">
        <v>7.6</v>
      </c>
      <c r="F1096" s="274"/>
      <c r="G1096" s="275"/>
      <c r="H1096" s="276"/>
      <c r="I1096" s="270"/>
      <c r="J1096" s="277"/>
      <c r="K1096" s="270"/>
      <c r="M1096" s="271" t="s">
        <v>475</v>
      </c>
      <c r="O1096" s="260"/>
    </row>
    <row r="1097" spans="1:15" ht="12.75">
      <c r="A1097" s="269"/>
      <c r="B1097" s="272"/>
      <c r="C1097" s="327" t="s">
        <v>476</v>
      </c>
      <c r="D1097" s="328"/>
      <c r="E1097" s="273">
        <v>6.5</v>
      </c>
      <c r="F1097" s="274"/>
      <c r="G1097" s="275"/>
      <c r="H1097" s="276"/>
      <c r="I1097" s="270"/>
      <c r="J1097" s="277"/>
      <c r="K1097" s="270"/>
      <c r="M1097" s="271" t="s">
        <v>476</v>
      </c>
      <c r="O1097" s="260"/>
    </row>
    <row r="1098" spans="1:15" ht="12.75">
      <c r="A1098" s="269"/>
      <c r="B1098" s="272"/>
      <c r="C1098" s="327" t="s">
        <v>1412</v>
      </c>
      <c r="D1098" s="328"/>
      <c r="E1098" s="273">
        <v>134.6</v>
      </c>
      <c r="F1098" s="274"/>
      <c r="G1098" s="275"/>
      <c r="H1098" s="276"/>
      <c r="I1098" s="270"/>
      <c r="J1098" s="277"/>
      <c r="K1098" s="270"/>
      <c r="M1098" s="271" t="s">
        <v>1412</v>
      </c>
      <c r="O1098" s="260"/>
    </row>
    <row r="1099" spans="1:15" ht="33.75">
      <c r="A1099" s="269"/>
      <c r="B1099" s="272"/>
      <c r="C1099" s="327" t="s">
        <v>494</v>
      </c>
      <c r="D1099" s="328"/>
      <c r="E1099" s="273">
        <v>122.9</v>
      </c>
      <c r="F1099" s="274"/>
      <c r="G1099" s="275"/>
      <c r="H1099" s="276"/>
      <c r="I1099" s="270"/>
      <c r="J1099" s="277"/>
      <c r="K1099" s="270"/>
      <c r="M1099" s="271" t="s">
        <v>494</v>
      </c>
      <c r="O1099" s="260"/>
    </row>
    <row r="1100" spans="1:15" ht="22.5">
      <c r="A1100" s="269"/>
      <c r="B1100" s="272"/>
      <c r="C1100" s="327" t="s">
        <v>495</v>
      </c>
      <c r="D1100" s="328"/>
      <c r="E1100" s="273">
        <v>77.85</v>
      </c>
      <c r="F1100" s="274"/>
      <c r="G1100" s="275"/>
      <c r="H1100" s="276"/>
      <c r="I1100" s="270"/>
      <c r="J1100" s="277"/>
      <c r="K1100" s="270"/>
      <c r="M1100" s="271" t="s">
        <v>495</v>
      </c>
      <c r="O1100" s="260"/>
    </row>
    <row r="1101" spans="1:15" ht="33.75">
      <c r="A1101" s="269"/>
      <c r="B1101" s="272"/>
      <c r="C1101" s="327" t="s">
        <v>1413</v>
      </c>
      <c r="D1101" s="328"/>
      <c r="E1101" s="273">
        <v>96.096</v>
      </c>
      <c r="F1101" s="274"/>
      <c r="G1101" s="275"/>
      <c r="H1101" s="276"/>
      <c r="I1101" s="270"/>
      <c r="J1101" s="277"/>
      <c r="K1101" s="270"/>
      <c r="M1101" s="271" t="s">
        <v>1413</v>
      </c>
      <c r="O1101" s="260"/>
    </row>
    <row r="1102" spans="1:15" ht="22.5">
      <c r="A1102" s="269"/>
      <c r="B1102" s="272"/>
      <c r="C1102" s="327" t="s">
        <v>1414</v>
      </c>
      <c r="D1102" s="328"/>
      <c r="E1102" s="273">
        <v>43.042</v>
      </c>
      <c r="F1102" s="274"/>
      <c r="G1102" s="275"/>
      <c r="H1102" s="276"/>
      <c r="I1102" s="270"/>
      <c r="J1102" s="277"/>
      <c r="K1102" s="270"/>
      <c r="M1102" s="271" t="s">
        <v>1414</v>
      </c>
      <c r="O1102" s="260"/>
    </row>
    <row r="1103" spans="1:15" ht="12.75">
      <c r="A1103" s="269"/>
      <c r="B1103" s="272"/>
      <c r="C1103" s="327" t="s">
        <v>1415</v>
      </c>
      <c r="D1103" s="328"/>
      <c r="E1103" s="273">
        <v>2.6676</v>
      </c>
      <c r="F1103" s="274"/>
      <c r="G1103" s="275"/>
      <c r="H1103" s="276"/>
      <c r="I1103" s="270"/>
      <c r="J1103" s="277"/>
      <c r="K1103" s="270"/>
      <c r="M1103" s="271" t="s">
        <v>1415</v>
      </c>
      <c r="O1103" s="260"/>
    </row>
    <row r="1104" spans="1:15" ht="22.5">
      <c r="A1104" s="269"/>
      <c r="B1104" s="272"/>
      <c r="C1104" s="327" t="s">
        <v>499</v>
      </c>
      <c r="D1104" s="328"/>
      <c r="E1104" s="273">
        <v>157.846</v>
      </c>
      <c r="F1104" s="274"/>
      <c r="G1104" s="275"/>
      <c r="H1104" s="276"/>
      <c r="I1104" s="270"/>
      <c r="J1104" s="277"/>
      <c r="K1104" s="270"/>
      <c r="M1104" s="271" t="s">
        <v>499</v>
      </c>
      <c r="O1104" s="260"/>
    </row>
    <row r="1105" spans="1:15" ht="12.75">
      <c r="A1105" s="269"/>
      <c r="B1105" s="272"/>
      <c r="C1105" s="327" t="s">
        <v>500</v>
      </c>
      <c r="D1105" s="328"/>
      <c r="E1105" s="273">
        <v>-29.85</v>
      </c>
      <c r="F1105" s="274"/>
      <c r="G1105" s="275"/>
      <c r="H1105" s="276"/>
      <c r="I1105" s="270"/>
      <c r="J1105" s="277"/>
      <c r="K1105" s="270"/>
      <c r="M1105" s="271" t="s">
        <v>500</v>
      </c>
      <c r="O1105" s="260"/>
    </row>
    <row r="1106" spans="1:15" ht="12.75">
      <c r="A1106" s="269"/>
      <c r="B1106" s="272"/>
      <c r="C1106" s="327" t="s">
        <v>501</v>
      </c>
      <c r="D1106" s="328"/>
      <c r="E1106" s="273">
        <v>3.57</v>
      </c>
      <c r="F1106" s="274"/>
      <c r="G1106" s="275"/>
      <c r="H1106" s="276"/>
      <c r="I1106" s="270"/>
      <c r="J1106" s="277"/>
      <c r="K1106" s="270"/>
      <c r="M1106" s="271" t="s">
        <v>501</v>
      </c>
      <c r="O1106" s="260"/>
    </row>
    <row r="1107" spans="1:15" ht="12.75">
      <c r="A1107" s="269"/>
      <c r="B1107" s="272"/>
      <c r="C1107" s="327" t="s">
        <v>502</v>
      </c>
      <c r="D1107" s="328"/>
      <c r="E1107" s="273">
        <v>34.9934</v>
      </c>
      <c r="F1107" s="274"/>
      <c r="G1107" s="275"/>
      <c r="H1107" s="276"/>
      <c r="I1107" s="270"/>
      <c r="J1107" s="277"/>
      <c r="K1107" s="270"/>
      <c r="M1107" s="271" t="s">
        <v>502</v>
      </c>
      <c r="O1107" s="260"/>
    </row>
    <row r="1108" spans="1:15" ht="22.5">
      <c r="A1108" s="269"/>
      <c r="B1108" s="272"/>
      <c r="C1108" s="327" t="s">
        <v>503</v>
      </c>
      <c r="D1108" s="328"/>
      <c r="E1108" s="273">
        <v>136.24</v>
      </c>
      <c r="F1108" s="274"/>
      <c r="G1108" s="275"/>
      <c r="H1108" s="276"/>
      <c r="I1108" s="270"/>
      <c r="J1108" s="277"/>
      <c r="K1108" s="270"/>
      <c r="M1108" s="271" t="s">
        <v>503</v>
      </c>
      <c r="O1108" s="260"/>
    </row>
    <row r="1109" spans="1:15" ht="22.5">
      <c r="A1109" s="269"/>
      <c r="B1109" s="272"/>
      <c r="C1109" s="327" t="s">
        <v>504</v>
      </c>
      <c r="D1109" s="328"/>
      <c r="E1109" s="273">
        <v>27.331</v>
      </c>
      <c r="F1109" s="274"/>
      <c r="G1109" s="275"/>
      <c r="H1109" s="276"/>
      <c r="I1109" s="270"/>
      <c r="J1109" s="277"/>
      <c r="K1109" s="270"/>
      <c r="M1109" s="271" t="s">
        <v>504</v>
      </c>
      <c r="O1109" s="260"/>
    </row>
    <row r="1110" spans="1:15" ht="12.75">
      <c r="A1110" s="269"/>
      <c r="B1110" s="272"/>
      <c r="C1110" s="327" t="s">
        <v>505</v>
      </c>
      <c r="D1110" s="328"/>
      <c r="E1110" s="273">
        <v>3.3224</v>
      </c>
      <c r="F1110" s="274"/>
      <c r="G1110" s="275"/>
      <c r="H1110" s="276"/>
      <c r="I1110" s="270"/>
      <c r="J1110" s="277"/>
      <c r="K1110" s="270"/>
      <c r="M1110" s="271" t="s">
        <v>505</v>
      </c>
      <c r="O1110" s="260"/>
    </row>
    <row r="1111" spans="1:15" ht="12.75">
      <c r="A1111" s="269"/>
      <c r="B1111" s="272"/>
      <c r="C1111" s="327" t="s">
        <v>506</v>
      </c>
      <c r="D1111" s="328"/>
      <c r="E1111" s="273">
        <v>35.2368</v>
      </c>
      <c r="F1111" s="274"/>
      <c r="G1111" s="275"/>
      <c r="H1111" s="276"/>
      <c r="I1111" s="270"/>
      <c r="J1111" s="277"/>
      <c r="K1111" s="270"/>
      <c r="M1111" s="271" t="s">
        <v>506</v>
      </c>
      <c r="O1111" s="260"/>
    </row>
    <row r="1112" spans="1:15" ht="22.5">
      <c r="A1112" s="269"/>
      <c r="B1112" s="272"/>
      <c r="C1112" s="327" t="s">
        <v>507</v>
      </c>
      <c r="D1112" s="328"/>
      <c r="E1112" s="273">
        <v>87.139</v>
      </c>
      <c r="F1112" s="274"/>
      <c r="G1112" s="275"/>
      <c r="H1112" s="276"/>
      <c r="I1112" s="270"/>
      <c r="J1112" s="277"/>
      <c r="K1112" s="270"/>
      <c r="M1112" s="271" t="s">
        <v>507</v>
      </c>
      <c r="O1112" s="260"/>
    </row>
    <row r="1113" spans="1:15" ht="22.5">
      <c r="A1113" s="269"/>
      <c r="B1113" s="272"/>
      <c r="C1113" s="327" t="s">
        <v>508</v>
      </c>
      <c r="D1113" s="328"/>
      <c r="E1113" s="273">
        <v>-9.7445</v>
      </c>
      <c r="F1113" s="274"/>
      <c r="G1113" s="275"/>
      <c r="H1113" s="276"/>
      <c r="I1113" s="270"/>
      <c r="J1113" s="277"/>
      <c r="K1113" s="270"/>
      <c r="M1113" s="271" t="s">
        <v>508</v>
      </c>
      <c r="O1113" s="260"/>
    </row>
    <row r="1114" spans="1:15" ht="22.5">
      <c r="A1114" s="269"/>
      <c r="B1114" s="272"/>
      <c r="C1114" s="327" t="s">
        <v>509</v>
      </c>
      <c r="D1114" s="328"/>
      <c r="E1114" s="273">
        <v>68.735</v>
      </c>
      <c r="F1114" s="274"/>
      <c r="G1114" s="275"/>
      <c r="H1114" s="276"/>
      <c r="I1114" s="270"/>
      <c r="J1114" s="277"/>
      <c r="K1114" s="270"/>
      <c r="M1114" s="271" t="s">
        <v>509</v>
      </c>
      <c r="O1114" s="260"/>
    </row>
    <row r="1115" spans="1:15" ht="12.75">
      <c r="A1115" s="269"/>
      <c r="B1115" s="272"/>
      <c r="C1115" s="327" t="s">
        <v>510</v>
      </c>
      <c r="D1115" s="328"/>
      <c r="E1115" s="273">
        <v>-2.78</v>
      </c>
      <c r="F1115" s="274"/>
      <c r="G1115" s="275"/>
      <c r="H1115" s="276"/>
      <c r="I1115" s="270"/>
      <c r="J1115" s="277"/>
      <c r="K1115" s="270"/>
      <c r="M1115" s="271" t="s">
        <v>510</v>
      </c>
      <c r="O1115" s="260"/>
    </row>
    <row r="1116" spans="1:15" ht="12.75">
      <c r="A1116" s="269"/>
      <c r="B1116" s="272"/>
      <c r="C1116" s="327" t="s">
        <v>511</v>
      </c>
      <c r="D1116" s="328"/>
      <c r="E1116" s="273">
        <v>30.25</v>
      </c>
      <c r="F1116" s="274"/>
      <c r="G1116" s="275"/>
      <c r="H1116" s="276"/>
      <c r="I1116" s="270"/>
      <c r="J1116" s="277"/>
      <c r="K1116" s="270"/>
      <c r="M1116" s="271" t="s">
        <v>511</v>
      </c>
      <c r="O1116" s="260"/>
    </row>
    <row r="1117" spans="1:15" ht="22.5">
      <c r="A1117" s="269"/>
      <c r="B1117" s="272"/>
      <c r="C1117" s="327" t="s">
        <v>512</v>
      </c>
      <c r="D1117" s="328"/>
      <c r="E1117" s="273">
        <v>69.225</v>
      </c>
      <c r="F1117" s="274"/>
      <c r="G1117" s="275"/>
      <c r="H1117" s="276"/>
      <c r="I1117" s="270"/>
      <c r="J1117" s="277"/>
      <c r="K1117" s="270"/>
      <c r="M1117" s="271" t="s">
        <v>512</v>
      </c>
      <c r="O1117" s="260"/>
    </row>
    <row r="1118" spans="1:15" ht="22.5">
      <c r="A1118" s="269"/>
      <c r="B1118" s="272"/>
      <c r="C1118" s="327" t="s">
        <v>513</v>
      </c>
      <c r="D1118" s="328"/>
      <c r="E1118" s="273">
        <v>-2.477</v>
      </c>
      <c r="F1118" s="274"/>
      <c r="G1118" s="275"/>
      <c r="H1118" s="276"/>
      <c r="I1118" s="270"/>
      <c r="J1118" s="277"/>
      <c r="K1118" s="270"/>
      <c r="M1118" s="271" t="s">
        <v>513</v>
      </c>
      <c r="O1118" s="260"/>
    </row>
    <row r="1119" spans="1:15" ht="22.5">
      <c r="A1119" s="269"/>
      <c r="B1119" s="272"/>
      <c r="C1119" s="327" t="s">
        <v>514</v>
      </c>
      <c r="D1119" s="328"/>
      <c r="E1119" s="273">
        <v>68.718</v>
      </c>
      <c r="F1119" s="274"/>
      <c r="G1119" s="275"/>
      <c r="H1119" s="276"/>
      <c r="I1119" s="270"/>
      <c r="J1119" s="277"/>
      <c r="K1119" s="270"/>
      <c r="M1119" s="271" t="s">
        <v>514</v>
      </c>
      <c r="O1119" s="260"/>
    </row>
    <row r="1120" spans="1:15" ht="12.75">
      <c r="A1120" s="269"/>
      <c r="B1120" s="272"/>
      <c r="C1120" s="327" t="s">
        <v>515</v>
      </c>
      <c r="D1120" s="328"/>
      <c r="E1120" s="273">
        <v>-5.78</v>
      </c>
      <c r="F1120" s="274"/>
      <c r="G1120" s="275"/>
      <c r="H1120" s="276"/>
      <c r="I1120" s="270"/>
      <c r="J1120" s="277"/>
      <c r="K1120" s="270"/>
      <c r="M1120" s="271" t="s">
        <v>515</v>
      </c>
      <c r="O1120" s="260"/>
    </row>
    <row r="1121" spans="1:15" ht="12.75">
      <c r="A1121" s="269"/>
      <c r="B1121" s="272"/>
      <c r="C1121" s="327" t="s">
        <v>516</v>
      </c>
      <c r="D1121" s="328"/>
      <c r="E1121" s="273">
        <v>27.015</v>
      </c>
      <c r="F1121" s="274"/>
      <c r="G1121" s="275"/>
      <c r="H1121" s="276"/>
      <c r="I1121" s="270"/>
      <c r="J1121" s="277"/>
      <c r="K1121" s="270"/>
      <c r="M1121" s="271" t="s">
        <v>516</v>
      </c>
      <c r="O1121" s="260"/>
    </row>
    <row r="1122" spans="1:57" ht="12.75">
      <c r="A1122" s="278"/>
      <c r="B1122" s="279" t="s">
        <v>94</v>
      </c>
      <c r="C1122" s="280" t="s">
        <v>1409</v>
      </c>
      <c r="D1122" s="281"/>
      <c r="E1122" s="282"/>
      <c r="F1122" s="283"/>
      <c r="G1122" s="284">
        <f>SUM(G1087:G1121)</f>
        <v>0</v>
      </c>
      <c r="H1122" s="285"/>
      <c r="I1122" s="286">
        <f>SUM(I1087:I1121)</f>
        <v>0.378230754</v>
      </c>
      <c r="J1122" s="285"/>
      <c r="K1122" s="286">
        <f>SUM(K1087:K1121)</f>
        <v>0</v>
      </c>
      <c r="O1122" s="260">
        <v>4</v>
      </c>
      <c r="BA1122" s="287">
        <f>SUM(BA1087:BA1121)</f>
        <v>0</v>
      </c>
      <c r="BB1122" s="287">
        <f>SUM(BB1087:BB1121)</f>
        <v>0</v>
      </c>
      <c r="BC1122" s="287">
        <f>SUM(BC1087:BC1121)</f>
        <v>0</v>
      </c>
      <c r="BD1122" s="287">
        <f>SUM(BD1087:BD1121)</f>
        <v>0</v>
      </c>
      <c r="BE1122" s="287">
        <f>SUM(BE1087:BE1121)</f>
        <v>0</v>
      </c>
    </row>
    <row r="1123" spans="1:15" ht="12.75">
      <c r="A1123" s="250" t="s">
        <v>90</v>
      </c>
      <c r="B1123" s="251" t="s">
        <v>1416</v>
      </c>
      <c r="C1123" s="252" t="s">
        <v>1417</v>
      </c>
      <c r="D1123" s="253"/>
      <c r="E1123" s="254"/>
      <c r="F1123" s="254"/>
      <c r="G1123" s="255"/>
      <c r="H1123" s="256"/>
      <c r="I1123" s="257"/>
      <c r="J1123" s="258"/>
      <c r="K1123" s="259"/>
      <c r="O1123" s="260">
        <v>1</v>
      </c>
    </row>
    <row r="1124" spans="1:80" ht="12.75">
      <c r="A1124" s="261">
        <v>294</v>
      </c>
      <c r="B1124" s="262" t="s">
        <v>1419</v>
      </c>
      <c r="C1124" s="263" t="s">
        <v>1420</v>
      </c>
      <c r="D1124" s="264" t="s">
        <v>212</v>
      </c>
      <c r="E1124" s="265">
        <v>8</v>
      </c>
      <c r="F1124" s="265">
        <v>0</v>
      </c>
      <c r="G1124" s="266">
        <f>E1124*F1124</f>
        <v>0</v>
      </c>
      <c r="H1124" s="267">
        <v>0</v>
      </c>
      <c r="I1124" s="268">
        <f>E1124*H1124</f>
        <v>0</v>
      </c>
      <c r="J1124" s="267"/>
      <c r="K1124" s="268">
        <f>E1124*J1124</f>
        <v>0</v>
      </c>
      <c r="O1124" s="260">
        <v>2</v>
      </c>
      <c r="AA1124" s="233">
        <v>12</v>
      </c>
      <c r="AB1124" s="233">
        <v>0</v>
      </c>
      <c r="AC1124" s="233">
        <v>578</v>
      </c>
      <c r="AZ1124" s="233">
        <v>4</v>
      </c>
      <c r="BA1124" s="233">
        <f>IF(AZ1124=1,G1124,0)</f>
        <v>0</v>
      </c>
      <c r="BB1124" s="233">
        <f>IF(AZ1124=2,G1124,0)</f>
        <v>0</v>
      </c>
      <c r="BC1124" s="233">
        <f>IF(AZ1124=3,G1124,0)</f>
        <v>0</v>
      </c>
      <c r="BD1124" s="233">
        <f>IF(AZ1124=4,G1124,0)</f>
        <v>0</v>
      </c>
      <c r="BE1124" s="233">
        <f>IF(AZ1124=5,G1124,0)</f>
        <v>0</v>
      </c>
      <c r="CA1124" s="260">
        <v>12</v>
      </c>
      <c r="CB1124" s="260">
        <v>0</v>
      </c>
    </row>
    <row r="1125" spans="1:15" ht="12.75">
      <c r="A1125" s="269"/>
      <c r="B1125" s="272"/>
      <c r="C1125" s="327" t="s">
        <v>1421</v>
      </c>
      <c r="D1125" s="328"/>
      <c r="E1125" s="273">
        <v>8</v>
      </c>
      <c r="F1125" s="274"/>
      <c r="G1125" s="275"/>
      <c r="H1125" s="276"/>
      <c r="I1125" s="270"/>
      <c r="J1125" s="277"/>
      <c r="K1125" s="270"/>
      <c r="M1125" s="271" t="s">
        <v>1421</v>
      </c>
      <c r="O1125" s="260"/>
    </row>
    <row r="1126" spans="1:57" ht="12.75">
      <c r="A1126" s="278"/>
      <c r="B1126" s="279" t="s">
        <v>94</v>
      </c>
      <c r="C1126" s="280" t="s">
        <v>1418</v>
      </c>
      <c r="D1126" s="281"/>
      <c r="E1126" s="282"/>
      <c r="F1126" s="283"/>
      <c r="G1126" s="284">
        <f>SUM(G1123:G1125)</f>
        <v>0</v>
      </c>
      <c r="H1126" s="285"/>
      <c r="I1126" s="286">
        <f>SUM(I1123:I1125)</f>
        <v>0</v>
      </c>
      <c r="J1126" s="285"/>
      <c r="K1126" s="286">
        <f>SUM(K1123:K1125)</f>
        <v>0</v>
      </c>
      <c r="O1126" s="260">
        <v>4</v>
      </c>
      <c r="BA1126" s="287">
        <f>SUM(BA1123:BA1125)</f>
        <v>0</v>
      </c>
      <c r="BB1126" s="287">
        <f>SUM(BB1123:BB1125)</f>
        <v>0</v>
      </c>
      <c r="BC1126" s="287">
        <f>SUM(BC1123:BC1125)</f>
        <v>0</v>
      </c>
      <c r="BD1126" s="287">
        <f>SUM(BD1123:BD1125)</f>
        <v>0</v>
      </c>
      <c r="BE1126" s="287">
        <f>SUM(BE1123:BE1125)</f>
        <v>0</v>
      </c>
    </row>
    <row r="1127" spans="1:15" ht="12.75">
      <c r="A1127" s="250" t="s">
        <v>90</v>
      </c>
      <c r="B1127" s="251" t="s">
        <v>1422</v>
      </c>
      <c r="C1127" s="252" t="s">
        <v>1423</v>
      </c>
      <c r="D1127" s="253"/>
      <c r="E1127" s="254"/>
      <c r="F1127" s="254"/>
      <c r="G1127" s="255"/>
      <c r="H1127" s="256"/>
      <c r="I1127" s="257"/>
      <c r="J1127" s="258"/>
      <c r="K1127" s="259"/>
      <c r="O1127" s="260">
        <v>1</v>
      </c>
    </row>
    <row r="1128" spans="1:80" ht="12.75">
      <c r="A1128" s="261">
        <v>295</v>
      </c>
      <c r="B1128" s="262" t="s">
        <v>1425</v>
      </c>
      <c r="C1128" s="263" t="s">
        <v>1426</v>
      </c>
      <c r="D1128" s="264" t="s">
        <v>145</v>
      </c>
      <c r="E1128" s="265">
        <v>458.1744471</v>
      </c>
      <c r="F1128" s="265">
        <v>0</v>
      </c>
      <c r="G1128" s="266">
        <f aca="true" t="shared" si="0" ref="G1128:G1134">E1128*F1128</f>
        <v>0</v>
      </c>
      <c r="H1128" s="267">
        <v>0</v>
      </c>
      <c r="I1128" s="268">
        <f aca="true" t="shared" si="1" ref="I1128:I1134">E1128*H1128</f>
        <v>0</v>
      </c>
      <c r="J1128" s="267"/>
      <c r="K1128" s="268">
        <f aca="true" t="shared" si="2" ref="K1128:K1134">E1128*J1128</f>
        <v>0</v>
      </c>
      <c r="O1128" s="260">
        <v>2</v>
      </c>
      <c r="AA1128" s="233">
        <v>8</v>
      </c>
      <c r="AB1128" s="233">
        <v>0</v>
      </c>
      <c r="AC1128" s="233">
        <v>3</v>
      </c>
      <c r="AZ1128" s="233">
        <v>1</v>
      </c>
      <c r="BA1128" s="233">
        <f aca="true" t="shared" si="3" ref="BA1128:BA1134">IF(AZ1128=1,G1128,0)</f>
        <v>0</v>
      </c>
      <c r="BB1128" s="233">
        <f aca="true" t="shared" si="4" ref="BB1128:BB1134">IF(AZ1128=2,G1128,0)</f>
        <v>0</v>
      </c>
      <c r="BC1128" s="233">
        <f aca="true" t="shared" si="5" ref="BC1128:BC1134">IF(AZ1128=3,G1128,0)</f>
        <v>0</v>
      </c>
      <c r="BD1128" s="233">
        <f aca="true" t="shared" si="6" ref="BD1128:BD1134">IF(AZ1128=4,G1128,0)</f>
        <v>0</v>
      </c>
      <c r="BE1128" s="233">
        <f aca="true" t="shared" si="7" ref="BE1128:BE1134">IF(AZ1128=5,G1128,0)</f>
        <v>0</v>
      </c>
      <c r="CA1128" s="260">
        <v>8</v>
      </c>
      <c r="CB1128" s="260">
        <v>0</v>
      </c>
    </row>
    <row r="1129" spans="1:80" ht="12.75">
      <c r="A1129" s="261">
        <v>296</v>
      </c>
      <c r="B1129" s="262" t="s">
        <v>1427</v>
      </c>
      <c r="C1129" s="263" t="s">
        <v>1428</v>
      </c>
      <c r="D1129" s="264" t="s">
        <v>145</v>
      </c>
      <c r="E1129" s="265">
        <v>916.3488942</v>
      </c>
      <c r="F1129" s="265">
        <v>0</v>
      </c>
      <c r="G1129" s="266">
        <f t="shared" si="0"/>
        <v>0</v>
      </c>
      <c r="H1129" s="267">
        <v>0</v>
      </c>
      <c r="I1129" s="268">
        <f t="shared" si="1"/>
        <v>0</v>
      </c>
      <c r="J1129" s="267"/>
      <c r="K1129" s="268">
        <f t="shared" si="2"/>
        <v>0</v>
      </c>
      <c r="O1129" s="260">
        <v>2</v>
      </c>
      <c r="AA1129" s="233">
        <v>8</v>
      </c>
      <c r="AB1129" s="233">
        <v>0</v>
      </c>
      <c r="AC1129" s="233">
        <v>3</v>
      </c>
      <c r="AZ1129" s="233">
        <v>1</v>
      </c>
      <c r="BA1129" s="233">
        <f t="shared" si="3"/>
        <v>0</v>
      </c>
      <c r="BB1129" s="233">
        <f t="shared" si="4"/>
        <v>0</v>
      </c>
      <c r="BC1129" s="233">
        <f t="shared" si="5"/>
        <v>0</v>
      </c>
      <c r="BD1129" s="233">
        <f t="shared" si="6"/>
        <v>0</v>
      </c>
      <c r="BE1129" s="233">
        <f t="shared" si="7"/>
        <v>0</v>
      </c>
      <c r="CA1129" s="260">
        <v>8</v>
      </c>
      <c r="CB1129" s="260">
        <v>0</v>
      </c>
    </row>
    <row r="1130" spans="1:80" ht="12.75">
      <c r="A1130" s="261">
        <v>297</v>
      </c>
      <c r="B1130" s="262" t="s">
        <v>1429</v>
      </c>
      <c r="C1130" s="263" t="s">
        <v>1430</v>
      </c>
      <c r="D1130" s="264" t="s">
        <v>145</v>
      </c>
      <c r="E1130" s="265">
        <v>458.1744471</v>
      </c>
      <c r="F1130" s="265">
        <v>0</v>
      </c>
      <c r="G1130" s="266">
        <f t="shared" si="0"/>
        <v>0</v>
      </c>
      <c r="H1130" s="267">
        <v>0</v>
      </c>
      <c r="I1130" s="268">
        <f t="shared" si="1"/>
        <v>0</v>
      </c>
      <c r="J1130" s="267"/>
      <c r="K1130" s="268">
        <f t="shared" si="2"/>
        <v>0</v>
      </c>
      <c r="O1130" s="260">
        <v>2</v>
      </c>
      <c r="AA1130" s="233">
        <v>8</v>
      </c>
      <c r="AB1130" s="233">
        <v>0</v>
      </c>
      <c r="AC1130" s="233">
        <v>3</v>
      </c>
      <c r="AZ1130" s="233">
        <v>1</v>
      </c>
      <c r="BA1130" s="233">
        <f t="shared" si="3"/>
        <v>0</v>
      </c>
      <c r="BB1130" s="233">
        <f t="shared" si="4"/>
        <v>0</v>
      </c>
      <c r="BC1130" s="233">
        <f t="shared" si="5"/>
        <v>0</v>
      </c>
      <c r="BD1130" s="233">
        <f t="shared" si="6"/>
        <v>0</v>
      </c>
      <c r="BE1130" s="233">
        <f t="shared" si="7"/>
        <v>0</v>
      </c>
      <c r="CA1130" s="260">
        <v>8</v>
      </c>
      <c r="CB1130" s="260">
        <v>0</v>
      </c>
    </row>
    <row r="1131" spans="1:80" ht="12.75">
      <c r="A1131" s="261">
        <v>298</v>
      </c>
      <c r="B1131" s="262" t="s">
        <v>1431</v>
      </c>
      <c r="C1131" s="263" t="s">
        <v>1432</v>
      </c>
      <c r="D1131" s="264" t="s">
        <v>145</v>
      </c>
      <c r="E1131" s="265">
        <v>6414.4422594</v>
      </c>
      <c r="F1131" s="265">
        <v>0</v>
      </c>
      <c r="G1131" s="266">
        <f t="shared" si="0"/>
        <v>0</v>
      </c>
      <c r="H1131" s="267">
        <v>0</v>
      </c>
      <c r="I1131" s="268">
        <f t="shared" si="1"/>
        <v>0</v>
      </c>
      <c r="J1131" s="267"/>
      <c r="K1131" s="268">
        <f t="shared" si="2"/>
        <v>0</v>
      </c>
      <c r="O1131" s="260">
        <v>2</v>
      </c>
      <c r="AA1131" s="233">
        <v>8</v>
      </c>
      <c r="AB1131" s="233">
        <v>0</v>
      </c>
      <c r="AC1131" s="233">
        <v>3</v>
      </c>
      <c r="AZ1131" s="233">
        <v>1</v>
      </c>
      <c r="BA1131" s="233">
        <f t="shared" si="3"/>
        <v>0</v>
      </c>
      <c r="BB1131" s="233">
        <f t="shared" si="4"/>
        <v>0</v>
      </c>
      <c r="BC1131" s="233">
        <f t="shared" si="5"/>
        <v>0</v>
      </c>
      <c r="BD1131" s="233">
        <f t="shared" si="6"/>
        <v>0</v>
      </c>
      <c r="BE1131" s="233">
        <f t="shared" si="7"/>
        <v>0</v>
      </c>
      <c r="CA1131" s="260">
        <v>8</v>
      </c>
      <c r="CB1131" s="260">
        <v>0</v>
      </c>
    </row>
    <row r="1132" spans="1:80" ht="12.75">
      <c r="A1132" s="261">
        <v>299</v>
      </c>
      <c r="B1132" s="262" t="s">
        <v>1433</v>
      </c>
      <c r="C1132" s="263" t="s">
        <v>1434</v>
      </c>
      <c r="D1132" s="264" t="s">
        <v>145</v>
      </c>
      <c r="E1132" s="265">
        <v>458.1744471</v>
      </c>
      <c r="F1132" s="265">
        <v>0</v>
      </c>
      <c r="G1132" s="266">
        <f t="shared" si="0"/>
        <v>0</v>
      </c>
      <c r="H1132" s="267">
        <v>0</v>
      </c>
      <c r="I1132" s="268">
        <f t="shared" si="1"/>
        <v>0</v>
      </c>
      <c r="J1132" s="267"/>
      <c r="K1132" s="268">
        <f t="shared" si="2"/>
        <v>0</v>
      </c>
      <c r="O1132" s="260">
        <v>2</v>
      </c>
      <c r="AA1132" s="233">
        <v>8</v>
      </c>
      <c r="AB1132" s="233">
        <v>0</v>
      </c>
      <c r="AC1132" s="233">
        <v>3</v>
      </c>
      <c r="AZ1132" s="233">
        <v>1</v>
      </c>
      <c r="BA1132" s="233">
        <f t="shared" si="3"/>
        <v>0</v>
      </c>
      <c r="BB1132" s="233">
        <f t="shared" si="4"/>
        <v>0</v>
      </c>
      <c r="BC1132" s="233">
        <f t="shared" si="5"/>
        <v>0</v>
      </c>
      <c r="BD1132" s="233">
        <f t="shared" si="6"/>
        <v>0</v>
      </c>
      <c r="BE1132" s="233">
        <f t="shared" si="7"/>
        <v>0</v>
      </c>
      <c r="CA1132" s="260">
        <v>8</v>
      </c>
      <c r="CB1132" s="260">
        <v>0</v>
      </c>
    </row>
    <row r="1133" spans="1:80" ht="12.75">
      <c r="A1133" s="261">
        <v>300</v>
      </c>
      <c r="B1133" s="262" t="s">
        <v>1435</v>
      </c>
      <c r="C1133" s="263" t="s">
        <v>1436</v>
      </c>
      <c r="D1133" s="264" t="s">
        <v>145</v>
      </c>
      <c r="E1133" s="265">
        <v>916.3488942</v>
      </c>
      <c r="F1133" s="265">
        <v>0</v>
      </c>
      <c r="G1133" s="266">
        <f t="shared" si="0"/>
        <v>0</v>
      </c>
      <c r="H1133" s="267">
        <v>0</v>
      </c>
      <c r="I1133" s="268">
        <f t="shared" si="1"/>
        <v>0</v>
      </c>
      <c r="J1133" s="267"/>
      <c r="K1133" s="268">
        <f t="shared" si="2"/>
        <v>0</v>
      </c>
      <c r="O1133" s="260">
        <v>2</v>
      </c>
      <c r="AA1133" s="233">
        <v>8</v>
      </c>
      <c r="AB1133" s="233">
        <v>0</v>
      </c>
      <c r="AC1133" s="233">
        <v>3</v>
      </c>
      <c r="AZ1133" s="233">
        <v>1</v>
      </c>
      <c r="BA1133" s="233">
        <f t="shared" si="3"/>
        <v>0</v>
      </c>
      <c r="BB1133" s="233">
        <f t="shared" si="4"/>
        <v>0</v>
      </c>
      <c r="BC1133" s="233">
        <f t="shared" si="5"/>
        <v>0</v>
      </c>
      <c r="BD1133" s="233">
        <f t="shared" si="6"/>
        <v>0</v>
      </c>
      <c r="BE1133" s="233">
        <f t="shared" si="7"/>
        <v>0</v>
      </c>
      <c r="CA1133" s="260">
        <v>8</v>
      </c>
      <c r="CB1133" s="260">
        <v>0</v>
      </c>
    </row>
    <row r="1134" spans="1:80" ht="12.75">
      <c r="A1134" s="261">
        <v>301</v>
      </c>
      <c r="B1134" s="262" t="s">
        <v>1437</v>
      </c>
      <c r="C1134" s="263" t="s">
        <v>1438</v>
      </c>
      <c r="D1134" s="264" t="s">
        <v>145</v>
      </c>
      <c r="E1134" s="265">
        <v>458.1744471</v>
      </c>
      <c r="F1134" s="265">
        <v>0</v>
      </c>
      <c r="G1134" s="266">
        <f t="shared" si="0"/>
        <v>0</v>
      </c>
      <c r="H1134" s="267">
        <v>0</v>
      </c>
      <c r="I1134" s="268">
        <f t="shared" si="1"/>
        <v>0</v>
      </c>
      <c r="J1134" s="267"/>
      <c r="K1134" s="268">
        <f t="shared" si="2"/>
        <v>0</v>
      </c>
      <c r="O1134" s="260">
        <v>2</v>
      </c>
      <c r="AA1134" s="233">
        <v>8</v>
      </c>
      <c r="AB1134" s="233">
        <v>0</v>
      </c>
      <c r="AC1134" s="233">
        <v>3</v>
      </c>
      <c r="AZ1134" s="233">
        <v>1</v>
      </c>
      <c r="BA1134" s="233">
        <f t="shared" si="3"/>
        <v>0</v>
      </c>
      <c r="BB1134" s="233">
        <f t="shared" si="4"/>
        <v>0</v>
      </c>
      <c r="BC1134" s="233">
        <f t="shared" si="5"/>
        <v>0</v>
      </c>
      <c r="BD1134" s="233">
        <f t="shared" si="6"/>
        <v>0</v>
      </c>
      <c r="BE1134" s="233">
        <f t="shared" si="7"/>
        <v>0</v>
      </c>
      <c r="CA1134" s="260">
        <v>8</v>
      </c>
      <c r="CB1134" s="260">
        <v>0</v>
      </c>
    </row>
    <row r="1135" spans="1:57" ht="12.75">
      <c r="A1135" s="278"/>
      <c r="B1135" s="279" t="s">
        <v>94</v>
      </c>
      <c r="C1135" s="280" t="s">
        <v>1424</v>
      </c>
      <c r="D1135" s="281"/>
      <c r="E1135" s="282"/>
      <c r="F1135" s="283"/>
      <c r="G1135" s="284">
        <f>SUM(G1127:G1134)</f>
        <v>0</v>
      </c>
      <c r="H1135" s="285"/>
      <c r="I1135" s="286">
        <f>SUM(I1127:I1134)</f>
        <v>0</v>
      </c>
      <c r="J1135" s="285"/>
      <c r="K1135" s="286">
        <f>SUM(K1127:K1134)</f>
        <v>0</v>
      </c>
      <c r="O1135" s="260">
        <v>4</v>
      </c>
      <c r="BA1135" s="287">
        <f>SUM(BA1127:BA1134)</f>
        <v>0</v>
      </c>
      <c r="BB1135" s="287">
        <f>SUM(BB1127:BB1134)</f>
        <v>0</v>
      </c>
      <c r="BC1135" s="287">
        <f>SUM(BC1127:BC1134)</f>
        <v>0</v>
      </c>
      <c r="BD1135" s="287">
        <f>SUM(BD1127:BD1134)</f>
        <v>0</v>
      </c>
      <c r="BE1135" s="287">
        <f>SUM(BE1127:BE1134)</f>
        <v>0</v>
      </c>
    </row>
    <row r="1136" ht="12.75">
      <c r="E1136" s="233"/>
    </row>
    <row r="1137" ht="12.75">
      <c r="E1137" s="233"/>
    </row>
    <row r="1138" ht="12.75">
      <c r="E1138" s="233"/>
    </row>
    <row r="1139" ht="12.75">
      <c r="E1139" s="233"/>
    </row>
    <row r="1140" ht="12.75">
      <c r="E1140" s="233"/>
    </row>
    <row r="1141" ht="12.75">
      <c r="E1141" s="233"/>
    </row>
    <row r="1142" ht="12.75">
      <c r="E1142" s="233"/>
    </row>
    <row r="1143" ht="12.75">
      <c r="E1143" s="233"/>
    </row>
    <row r="1144" ht="12.75">
      <c r="E1144" s="233"/>
    </row>
    <row r="1145" ht="12.75">
      <c r="E1145" s="233"/>
    </row>
    <row r="1146" ht="12.75">
      <c r="E1146" s="233"/>
    </row>
    <row r="1147" ht="12.75">
      <c r="E1147" s="233"/>
    </row>
    <row r="1148" ht="12.75">
      <c r="E1148" s="233"/>
    </row>
    <row r="1149" ht="12.75">
      <c r="E1149" s="233"/>
    </row>
    <row r="1150" ht="12.75">
      <c r="E1150" s="233"/>
    </row>
    <row r="1151" ht="12.75">
      <c r="E1151" s="233"/>
    </row>
    <row r="1152" ht="12.75">
      <c r="E1152" s="233"/>
    </row>
    <row r="1153" ht="12.75">
      <c r="E1153" s="233"/>
    </row>
    <row r="1154" ht="12.75">
      <c r="E1154" s="233"/>
    </row>
    <row r="1155" ht="12.75">
      <c r="E1155" s="233"/>
    </row>
    <row r="1156" ht="12.75">
      <c r="E1156" s="233"/>
    </row>
    <row r="1157" ht="12.75">
      <c r="E1157" s="233"/>
    </row>
    <row r="1158" ht="12.75">
      <c r="E1158" s="233"/>
    </row>
    <row r="1159" spans="1:7" ht="12.75">
      <c r="A1159" s="277"/>
      <c r="B1159" s="277"/>
      <c r="C1159" s="277"/>
      <c r="D1159" s="277"/>
      <c r="E1159" s="277"/>
      <c r="F1159" s="277"/>
      <c r="G1159" s="277"/>
    </row>
    <row r="1160" spans="1:7" ht="12.75">
      <c r="A1160" s="277"/>
      <c r="B1160" s="277"/>
      <c r="C1160" s="277"/>
      <c r="D1160" s="277"/>
      <c r="E1160" s="277"/>
      <c r="F1160" s="277"/>
      <c r="G1160" s="277"/>
    </row>
    <row r="1161" spans="1:7" ht="12.75">
      <c r="A1161" s="277"/>
      <c r="B1161" s="277"/>
      <c r="C1161" s="277"/>
      <c r="D1161" s="277"/>
      <c r="E1161" s="277"/>
      <c r="F1161" s="277"/>
      <c r="G1161" s="277"/>
    </row>
    <row r="1162" spans="1:7" ht="12.75">
      <c r="A1162" s="277"/>
      <c r="B1162" s="277"/>
      <c r="C1162" s="277"/>
      <c r="D1162" s="277"/>
      <c r="E1162" s="277"/>
      <c r="F1162" s="277"/>
      <c r="G1162" s="277"/>
    </row>
    <row r="1163" ht="12.75">
      <c r="E1163" s="233"/>
    </row>
    <row r="1164" ht="12.75">
      <c r="E1164" s="233"/>
    </row>
    <row r="1165" ht="12.75">
      <c r="E1165" s="233"/>
    </row>
    <row r="1166" ht="12.75">
      <c r="E1166" s="233"/>
    </row>
    <row r="1167" ht="12.75">
      <c r="E1167" s="233"/>
    </row>
    <row r="1168" ht="12.75">
      <c r="E1168" s="233"/>
    </row>
    <row r="1169" ht="12.75">
      <c r="E1169" s="233"/>
    </row>
    <row r="1170" ht="12.75">
      <c r="E1170" s="233"/>
    </row>
    <row r="1171" ht="12.75">
      <c r="E1171" s="233"/>
    </row>
    <row r="1172" ht="12.75">
      <c r="E1172" s="233"/>
    </row>
    <row r="1173" ht="12.75">
      <c r="E1173" s="233"/>
    </row>
    <row r="1174" ht="12.75">
      <c r="E1174" s="233"/>
    </row>
    <row r="1175" ht="12.75">
      <c r="E1175" s="233"/>
    </row>
    <row r="1176" ht="12.75">
      <c r="E1176" s="233"/>
    </row>
    <row r="1177" ht="12.75">
      <c r="E1177" s="233"/>
    </row>
    <row r="1178" ht="12.75">
      <c r="E1178" s="233"/>
    </row>
    <row r="1179" ht="12.75">
      <c r="E1179" s="233"/>
    </row>
    <row r="1180" ht="12.75">
      <c r="E1180" s="233"/>
    </row>
    <row r="1181" ht="12.75">
      <c r="E1181" s="233"/>
    </row>
    <row r="1182" ht="12.75">
      <c r="E1182" s="233"/>
    </row>
    <row r="1183" ht="12.75">
      <c r="E1183" s="233"/>
    </row>
    <row r="1184" ht="12.75">
      <c r="E1184" s="233"/>
    </row>
    <row r="1185" ht="12.75">
      <c r="E1185" s="233"/>
    </row>
    <row r="1186" ht="12.75">
      <c r="E1186" s="233"/>
    </row>
    <row r="1187" ht="12.75">
      <c r="E1187" s="233"/>
    </row>
    <row r="1188" ht="12.75">
      <c r="E1188" s="233"/>
    </row>
    <row r="1189" ht="12.75">
      <c r="E1189" s="233"/>
    </row>
    <row r="1190" ht="12.75">
      <c r="E1190" s="233"/>
    </row>
    <row r="1191" ht="12.75">
      <c r="E1191" s="233"/>
    </row>
    <row r="1192" ht="12.75">
      <c r="E1192" s="233"/>
    </row>
    <row r="1193" ht="12.75">
      <c r="E1193" s="233"/>
    </row>
    <row r="1194" spans="1:2" ht="12.75">
      <c r="A1194" s="288"/>
      <c r="B1194" s="288"/>
    </row>
    <row r="1195" spans="1:7" ht="12.75">
      <c r="A1195" s="277"/>
      <c r="B1195" s="277"/>
      <c r="C1195" s="289"/>
      <c r="D1195" s="289"/>
      <c r="E1195" s="290"/>
      <c r="F1195" s="289"/>
      <c r="G1195" s="291"/>
    </row>
    <row r="1196" spans="1:7" ht="12.75">
      <c r="A1196" s="292"/>
      <c r="B1196" s="292"/>
      <c r="C1196" s="277"/>
      <c r="D1196" s="277"/>
      <c r="E1196" s="293"/>
      <c r="F1196" s="277"/>
      <c r="G1196" s="277"/>
    </row>
    <row r="1197" spans="1:7" ht="12.75">
      <c r="A1197" s="277"/>
      <c r="B1197" s="277"/>
      <c r="C1197" s="277"/>
      <c r="D1197" s="277"/>
      <c r="E1197" s="293"/>
      <c r="F1197" s="277"/>
      <c r="G1197" s="277"/>
    </row>
    <row r="1198" spans="1:7" ht="12.75">
      <c r="A1198" s="277"/>
      <c r="B1198" s="277"/>
      <c r="C1198" s="277"/>
      <c r="D1198" s="277"/>
      <c r="E1198" s="293"/>
      <c r="F1198" s="277"/>
      <c r="G1198" s="277"/>
    </row>
    <row r="1199" spans="1:7" ht="12.75">
      <c r="A1199" s="277"/>
      <c r="B1199" s="277"/>
      <c r="C1199" s="277"/>
      <c r="D1199" s="277"/>
      <c r="E1199" s="293"/>
      <c r="F1199" s="277"/>
      <c r="G1199" s="277"/>
    </row>
    <row r="1200" spans="1:7" ht="12.75">
      <c r="A1200" s="277"/>
      <c r="B1200" s="277"/>
      <c r="C1200" s="277"/>
      <c r="D1200" s="277"/>
      <c r="E1200" s="293"/>
      <c r="F1200" s="277"/>
      <c r="G1200" s="277"/>
    </row>
    <row r="1201" spans="1:7" ht="12.75">
      <c r="A1201" s="277"/>
      <c r="B1201" s="277"/>
      <c r="C1201" s="277"/>
      <c r="D1201" s="277"/>
      <c r="E1201" s="293"/>
      <c r="F1201" s="277"/>
      <c r="G1201" s="277"/>
    </row>
    <row r="1202" spans="1:7" ht="12.75">
      <c r="A1202" s="277"/>
      <c r="B1202" s="277"/>
      <c r="C1202" s="277"/>
      <c r="D1202" s="277"/>
      <c r="E1202" s="293"/>
      <c r="F1202" s="277"/>
      <c r="G1202" s="277"/>
    </row>
    <row r="1203" spans="1:7" ht="12.75">
      <c r="A1203" s="277"/>
      <c r="B1203" s="277"/>
      <c r="C1203" s="277"/>
      <c r="D1203" s="277"/>
      <c r="E1203" s="293"/>
      <c r="F1203" s="277"/>
      <c r="G1203" s="277"/>
    </row>
    <row r="1204" spans="1:7" ht="12.75">
      <c r="A1204" s="277"/>
      <c r="B1204" s="277"/>
      <c r="C1204" s="277"/>
      <c r="D1204" s="277"/>
      <c r="E1204" s="293"/>
      <c r="F1204" s="277"/>
      <c r="G1204" s="277"/>
    </row>
    <row r="1205" spans="1:7" ht="12.75">
      <c r="A1205" s="277"/>
      <c r="B1205" s="277"/>
      <c r="C1205" s="277"/>
      <c r="D1205" s="277"/>
      <c r="E1205" s="293"/>
      <c r="F1205" s="277"/>
      <c r="G1205" s="277"/>
    </row>
    <row r="1206" spans="1:7" ht="12.75">
      <c r="A1206" s="277"/>
      <c r="B1206" s="277"/>
      <c r="C1206" s="277"/>
      <c r="D1206" s="277"/>
      <c r="E1206" s="293"/>
      <c r="F1206" s="277"/>
      <c r="G1206" s="277"/>
    </row>
    <row r="1207" spans="1:7" ht="12.75">
      <c r="A1207" s="277"/>
      <c r="B1207" s="277"/>
      <c r="C1207" s="277"/>
      <c r="D1207" s="277"/>
      <c r="E1207" s="293"/>
      <c r="F1207" s="277"/>
      <c r="G1207" s="277"/>
    </row>
    <row r="1208" spans="1:7" ht="12.75">
      <c r="A1208" s="277"/>
      <c r="B1208" s="277"/>
      <c r="C1208" s="277"/>
      <c r="D1208" s="277"/>
      <c r="E1208" s="293"/>
      <c r="F1208" s="277"/>
      <c r="G1208" s="277"/>
    </row>
  </sheetData>
  <mergeCells count="774">
    <mergeCell ref="C18:D18"/>
    <mergeCell ref="C21:D21"/>
    <mergeCell ref="C23:D23"/>
    <mergeCell ref="C24:D24"/>
    <mergeCell ref="C25:D25"/>
    <mergeCell ref="C27:D27"/>
    <mergeCell ref="A1:G1"/>
    <mergeCell ref="A3:B3"/>
    <mergeCell ref="A4:B4"/>
    <mergeCell ref="E4:G4"/>
    <mergeCell ref="C9:D9"/>
    <mergeCell ref="C11:D11"/>
    <mergeCell ref="C14:D14"/>
    <mergeCell ref="C17:D17"/>
    <mergeCell ref="C45:D45"/>
    <mergeCell ref="C47:D47"/>
    <mergeCell ref="C48:D48"/>
    <mergeCell ref="C50:D50"/>
    <mergeCell ref="C51:D51"/>
    <mergeCell ref="C52:D52"/>
    <mergeCell ref="C30:D30"/>
    <mergeCell ref="C31:D31"/>
    <mergeCell ref="C32:D32"/>
    <mergeCell ref="C34:D34"/>
    <mergeCell ref="C38:D38"/>
    <mergeCell ref="C39:D39"/>
    <mergeCell ref="C41:D41"/>
    <mergeCell ref="C44:D44"/>
    <mergeCell ref="C53:D53"/>
    <mergeCell ref="C55:D55"/>
    <mergeCell ref="C56:D56"/>
    <mergeCell ref="C58:D58"/>
    <mergeCell ref="C60:D60"/>
    <mergeCell ref="C77:D77"/>
    <mergeCell ref="C78:D78"/>
    <mergeCell ref="C79:D79"/>
    <mergeCell ref="C80:D80"/>
    <mergeCell ref="C64:D64"/>
    <mergeCell ref="C65:D65"/>
    <mergeCell ref="C66:D66"/>
    <mergeCell ref="C68:D68"/>
    <mergeCell ref="C69:D69"/>
    <mergeCell ref="C70:D70"/>
    <mergeCell ref="C72:D72"/>
    <mergeCell ref="C74:D74"/>
    <mergeCell ref="C75:D75"/>
    <mergeCell ref="C91:D91"/>
    <mergeCell ref="C93:D93"/>
    <mergeCell ref="C95:D95"/>
    <mergeCell ref="C97:D97"/>
    <mergeCell ref="C99:D99"/>
    <mergeCell ref="C101:D101"/>
    <mergeCell ref="C82:D82"/>
    <mergeCell ref="C84:D84"/>
    <mergeCell ref="C86:D86"/>
    <mergeCell ref="C87:D87"/>
    <mergeCell ref="C88:D88"/>
    <mergeCell ref="C89:D89"/>
    <mergeCell ref="C108:D108"/>
    <mergeCell ref="C110:D110"/>
    <mergeCell ref="C111:D111"/>
    <mergeCell ref="C112:D112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122:D122"/>
    <mergeCell ref="C124:D124"/>
    <mergeCell ref="C125:D125"/>
    <mergeCell ref="C126:D126"/>
    <mergeCell ref="C127:D127"/>
    <mergeCell ref="C128:D128"/>
    <mergeCell ref="C115:D115"/>
    <mergeCell ref="C116:D116"/>
    <mergeCell ref="C117:D117"/>
    <mergeCell ref="C118:D118"/>
    <mergeCell ref="C119:D119"/>
    <mergeCell ref="C121:D121"/>
    <mergeCell ref="C135:D135"/>
    <mergeCell ref="C137:D137"/>
    <mergeCell ref="C138:D138"/>
    <mergeCell ref="C139:D139"/>
    <mergeCell ref="C141:D141"/>
    <mergeCell ref="C142:D142"/>
    <mergeCell ref="C129:D129"/>
    <mergeCell ref="C130:D130"/>
    <mergeCell ref="C131:D131"/>
    <mergeCell ref="C132:D132"/>
    <mergeCell ref="C133:D133"/>
    <mergeCell ref="C134:D134"/>
    <mergeCell ref="C151:D151"/>
    <mergeCell ref="C153:D153"/>
    <mergeCell ref="C154:D154"/>
    <mergeCell ref="C155:D155"/>
    <mergeCell ref="C157:D157"/>
    <mergeCell ref="C158:D158"/>
    <mergeCell ref="C143:D143"/>
    <mergeCell ref="C144:D144"/>
    <mergeCell ref="C146:D146"/>
    <mergeCell ref="C147:D147"/>
    <mergeCell ref="C148:D148"/>
    <mergeCell ref="C150:D150"/>
    <mergeCell ref="C166:D166"/>
    <mergeCell ref="C168:D168"/>
    <mergeCell ref="C169:D169"/>
    <mergeCell ref="C170:D170"/>
    <mergeCell ref="C171:D171"/>
    <mergeCell ref="C173:D173"/>
    <mergeCell ref="C159:D159"/>
    <mergeCell ref="C160:D160"/>
    <mergeCell ref="C162:D162"/>
    <mergeCell ref="C163:D163"/>
    <mergeCell ref="C164:D164"/>
    <mergeCell ref="C165:D165"/>
    <mergeCell ref="C181:D181"/>
    <mergeCell ref="C183:D183"/>
    <mergeCell ref="C184:D184"/>
    <mergeCell ref="C186:D186"/>
    <mergeCell ref="C187:D187"/>
    <mergeCell ref="C188:D188"/>
    <mergeCell ref="C174:D174"/>
    <mergeCell ref="C175:D175"/>
    <mergeCell ref="C176:D176"/>
    <mergeCell ref="C178:D178"/>
    <mergeCell ref="C179:D179"/>
    <mergeCell ref="C180:D180"/>
    <mergeCell ref="C199:D199"/>
    <mergeCell ref="C201:D201"/>
    <mergeCell ref="C203:D203"/>
    <mergeCell ref="C205:D205"/>
    <mergeCell ref="C206:D206"/>
    <mergeCell ref="C207:D207"/>
    <mergeCell ref="C189:D189"/>
    <mergeCell ref="C191:D191"/>
    <mergeCell ref="C193:D193"/>
    <mergeCell ref="C194:D194"/>
    <mergeCell ref="C196:D196"/>
    <mergeCell ref="C198:D198"/>
    <mergeCell ref="C218:D218"/>
    <mergeCell ref="C219:D219"/>
    <mergeCell ref="C220:D220"/>
    <mergeCell ref="C222:D222"/>
    <mergeCell ref="C224:D224"/>
    <mergeCell ref="C225:D225"/>
    <mergeCell ref="C208:D208"/>
    <mergeCell ref="C210:D210"/>
    <mergeCell ref="C211:D211"/>
    <mergeCell ref="C213:D213"/>
    <mergeCell ref="C214:D214"/>
    <mergeCell ref="C216:D216"/>
    <mergeCell ref="C237:D237"/>
    <mergeCell ref="C238:D238"/>
    <mergeCell ref="C239:D239"/>
    <mergeCell ref="C240:D240"/>
    <mergeCell ref="C241:D241"/>
    <mergeCell ref="C242:D242"/>
    <mergeCell ref="C226:D226"/>
    <mergeCell ref="C228:D228"/>
    <mergeCell ref="C229:D229"/>
    <mergeCell ref="C231:D231"/>
    <mergeCell ref="C233:D233"/>
    <mergeCell ref="C235:D235"/>
    <mergeCell ref="C252:D252"/>
    <mergeCell ref="C253:D253"/>
    <mergeCell ref="C254:D254"/>
    <mergeCell ref="C256:D256"/>
    <mergeCell ref="C260:D260"/>
    <mergeCell ref="C261:D261"/>
    <mergeCell ref="C263:D263"/>
    <mergeCell ref="C265:D265"/>
    <mergeCell ref="C244:D244"/>
    <mergeCell ref="C245:D245"/>
    <mergeCell ref="C247:D247"/>
    <mergeCell ref="C248:D248"/>
    <mergeCell ref="C249:D249"/>
    <mergeCell ref="C251:D251"/>
    <mergeCell ref="C278:D278"/>
    <mergeCell ref="C283:D283"/>
    <mergeCell ref="C284:D284"/>
    <mergeCell ref="C285:D285"/>
    <mergeCell ref="C286:D286"/>
    <mergeCell ref="C287:D287"/>
    <mergeCell ref="C288:D288"/>
    <mergeCell ref="C289:D289"/>
    <mergeCell ref="C266:D266"/>
    <mergeCell ref="C268:D268"/>
    <mergeCell ref="C270:D270"/>
    <mergeCell ref="C272:D272"/>
    <mergeCell ref="C274:D274"/>
    <mergeCell ref="C276:D276"/>
    <mergeCell ref="C298:D298"/>
    <mergeCell ref="C299:D299"/>
    <mergeCell ref="C300:D300"/>
    <mergeCell ref="C301:D301"/>
    <mergeCell ref="C302:D302"/>
    <mergeCell ref="C304:D304"/>
    <mergeCell ref="C291:D291"/>
    <mergeCell ref="C292:D292"/>
    <mergeCell ref="C293:D293"/>
    <mergeCell ref="C294:D294"/>
    <mergeCell ref="C295:D295"/>
    <mergeCell ref="C296:D296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23:D323"/>
    <mergeCell ref="C324:D324"/>
    <mergeCell ref="C325:D325"/>
    <mergeCell ref="C326:D326"/>
    <mergeCell ref="C328:D328"/>
    <mergeCell ref="C329:D329"/>
    <mergeCell ref="C317:D317"/>
    <mergeCell ref="C318:D318"/>
    <mergeCell ref="C319:D319"/>
    <mergeCell ref="C320:D320"/>
    <mergeCell ref="C321:D321"/>
    <mergeCell ref="C322:D322"/>
    <mergeCell ref="C340:D340"/>
    <mergeCell ref="C341:D341"/>
    <mergeCell ref="C343:D343"/>
    <mergeCell ref="C344:D344"/>
    <mergeCell ref="C346:D346"/>
    <mergeCell ref="C347:D347"/>
    <mergeCell ref="C331:D331"/>
    <mergeCell ref="C332:D332"/>
    <mergeCell ref="C333:D333"/>
    <mergeCell ref="C334:D334"/>
    <mergeCell ref="C336:D336"/>
    <mergeCell ref="C338:D338"/>
    <mergeCell ref="C355:D355"/>
    <mergeCell ref="C356:D356"/>
    <mergeCell ref="C357:D357"/>
    <mergeCell ref="C358:D358"/>
    <mergeCell ref="C359:D359"/>
    <mergeCell ref="C360:D360"/>
    <mergeCell ref="C348:D348"/>
    <mergeCell ref="C349:D349"/>
    <mergeCell ref="C351:D351"/>
    <mergeCell ref="C352:D352"/>
    <mergeCell ref="C353:D353"/>
    <mergeCell ref="C354:D354"/>
    <mergeCell ref="C367:D367"/>
    <mergeCell ref="C368:D368"/>
    <mergeCell ref="C370:D370"/>
    <mergeCell ref="C374:D374"/>
    <mergeCell ref="C375:D375"/>
    <mergeCell ref="C377:D377"/>
    <mergeCell ref="C378:D378"/>
    <mergeCell ref="C380:D380"/>
    <mergeCell ref="C361:D361"/>
    <mergeCell ref="C362:D362"/>
    <mergeCell ref="C363:D363"/>
    <mergeCell ref="C364:D364"/>
    <mergeCell ref="C365:D365"/>
    <mergeCell ref="C366:D366"/>
    <mergeCell ref="C395:D395"/>
    <mergeCell ref="C396:D396"/>
    <mergeCell ref="C397:D397"/>
    <mergeCell ref="C398:D398"/>
    <mergeCell ref="C399:D399"/>
    <mergeCell ref="C400:D400"/>
    <mergeCell ref="C402:D402"/>
    <mergeCell ref="C403:D403"/>
    <mergeCell ref="C382:D382"/>
    <mergeCell ref="C384:D384"/>
    <mergeCell ref="C386:D386"/>
    <mergeCell ref="C387:D387"/>
    <mergeCell ref="C389:D389"/>
    <mergeCell ref="C391:D391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423:D423"/>
    <mergeCell ref="C424:D424"/>
    <mergeCell ref="C425:D425"/>
    <mergeCell ref="C426:D426"/>
    <mergeCell ref="C427:D427"/>
    <mergeCell ref="C428:D428"/>
    <mergeCell ref="C416:D416"/>
    <mergeCell ref="C417:D417"/>
    <mergeCell ref="C418:D418"/>
    <mergeCell ref="C419:D419"/>
    <mergeCell ref="C421:D421"/>
    <mergeCell ref="C422:D422"/>
    <mergeCell ref="C435:D435"/>
    <mergeCell ref="C436:D436"/>
    <mergeCell ref="C437:D437"/>
    <mergeCell ref="C438:D438"/>
    <mergeCell ref="C439:D439"/>
    <mergeCell ref="C441:D441"/>
    <mergeCell ref="C429:D429"/>
    <mergeCell ref="C430:D430"/>
    <mergeCell ref="C431:D431"/>
    <mergeCell ref="C432:D432"/>
    <mergeCell ref="C433:D433"/>
    <mergeCell ref="C434:D434"/>
    <mergeCell ref="C448:D448"/>
    <mergeCell ref="C449:D449"/>
    <mergeCell ref="C450:D450"/>
    <mergeCell ref="C451:D451"/>
    <mergeCell ref="C455:D455"/>
    <mergeCell ref="C456:D456"/>
    <mergeCell ref="C457:D457"/>
    <mergeCell ref="C458:D458"/>
    <mergeCell ref="C442:D442"/>
    <mergeCell ref="C443:D443"/>
    <mergeCell ref="C444:D444"/>
    <mergeCell ref="C445:D445"/>
    <mergeCell ref="C446:D446"/>
    <mergeCell ref="C447:D447"/>
    <mergeCell ref="C470:D470"/>
    <mergeCell ref="C476:D476"/>
    <mergeCell ref="C480:D480"/>
    <mergeCell ref="C483:D483"/>
    <mergeCell ref="C485:D485"/>
    <mergeCell ref="C486:D486"/>
    <mergeCell ref="C460:D460"/>
    <mergeCell ref="C463:D463"/>
    <mergeCell ref="C464:D464"/>
    <mergeCell ref="C465:D465"/>
    <mergeCell ref="C466:D466"/>
    <mergeCell ref="C467:D467"/>
    <mergeCell ref="C493:D493"/>
    <mergeCell ref="C494:D494"/>
    <mergeCell ref="C495:D495"/>
    <mergeCell ref="C497:D497"/>
    <mergeCell ref="C498:D498"/>
    <mergeCell ref="C499:D499"/>
    <mergeCell ref="C487:D487"/>
    <mergeCell ref="C488:D488"/>
    <mergeCell ref="C489:D489"/>
    <mergeCell ref="C490:D490"/>
    <mergeCell ref="C491:D491"/>
    <mergeCell ref="C492:D492"/>
    <mergeCell ref="C507:D507"/>
    <mergeCell ref="C509:D509"/>
    <mergeCell ref="C511:D511"/>
    <mergeCell ref="C513:D513"/>
    <mergeCell ref="C515:D515"/>
    <mergeCell ref="C516:D516"/>
    <mergeCell ref="C500:D500"/>
    <mergeCell ref="C501:D501"/>
    <mergeCell ref="C502:D502"/>
    <mergeCell ref="C504:D504"/>
    <mergeCell ref="C505:D505"/>
    <mergeCell ref="C506:D506"/>
    <mergeCell ref="C525:D525"/>
    <mergeCell ref="C527:D527"/>
    <mergeCell ref="C528:D528"/>
    <mergeCell ref="C530:D530"/>
    <mergeCell ref="C531:D531"/>
    <mergeCell ref="C532:D532"/>
    <mergeCell ref="C517:D517"/>
    <mergeCell ref="C518:D518"/>
    <mergeCell ref="C520:D520"/>
    <mergeCell ref="C522:D522"/>
    <mergeCell ref="C523:D523"/>
    <mergeCell ref="C524:D524"/>
    <mergeCell ref="C541:D541"/>
    <mergeCell ref="C542:D542"/>
    <mergeCell ref="C543:D543"/>
    <mergeCell ref="C545:D545"/>
    <mergeCell ref="C546:D546"/>
    <mergeCell ref="C547:D547"/>
    <mergeCell ref="C533:D533"/>
    <mergeCell ref="C535:D535"/>
    <mergeCell ref="C536:D536"/>
    <mergeCell ref="C537:D537"/>
    <mergeCell ref="C538:D538"/>
    <mergeCell ref="C540:D540"/>
    <mergeCell ref="C560:D560"/>
    <mergeCell ref="C562:D562"/>
    <mergeCell ref="C564:D564"/>
    <mergeCell ref="C566:D566"/>
    <mergeCell ref="C567:D567"/>
    <mergeCell ref="C569:D569"/>
    <mergeCell ref="C570:D570"/>
    <mergeCell ref="C571:D571"/>
    <mergeCell ref="C548:D548"/>
    <mergeCell ref="C550:D550"/>
    <mergeCell ref="C552:D552"/>
    <mergeCell ref="C553:D553"/>
    <mergeCell ref="C554:D554"/>
    <mergeCell ref="C556:D556"/>
    <mergeCell ref="C580:D580"/>
    <mergeCell ref="C581:D581"/>
    <mergeCell ref="C583:D583"/>
    <mergeCell ref="C584:D584"/>
    <mergeCell ref="C585:D585"/>
    <mergeCell ref="C586:D586"/>
    <mergeCell ref="C572:D572"/>
    <mergeCell ref="C573:D573"/>
    <mergeCell ref="C574:D574"/>
    <mergeCell ref="C576:D576"/>
    <mergeCell ref="C577:D577"/>
    <mergeCell ref="C578:D578"/>
    <mergeCell ref="C596:D596"/>
    <mergeCell ref="C597:D597"/>
    <mergeCell ref="C598:D598"/>
    <mergeCell ref="C600:D600"/>
    <mergeCell ref="C601:D601"/>
    <mergeCell ref="C602:D602"/>
    <mergeCell ref="C587:D587"/>
    <mergeCell ref="C588:D588"/>
    <mergeCell ref="C590:D590"/>
    <mergeCell ref="C592:D592"/>
    <mergeCell ref="C593:D593"/>
    <mergeCell ref="C594:D594"/>
    <mergeCell ref="C611:D611"/>
    <mergeCell ref="C612:D612"/>
    <mergeCell ref="C613:D613"/>
    <mergeCell ref="C615:D615"/>
    <mergeCell ref="C616:D616"/>
    <mergeCell ref="C618:D618"/>
    <mergeCell ref="C603:D603"/>
    <mergeCell ref="C604:D604"/>
    <mergeCell ref="C606:D606"/>
    <mergeCell ref="C607:D607"/>
    <mergeCell ref="C608:D608"/>
    <mergeCell ref="C609:D609"/>
    <mergeCell ref="C627:D627"/>
    <mergeCell ref="C628:D628"/>
    <mergeCell ref="C629:D629"/>
    <mergeCell ref="C630:D630"/>
    <mergeCell ref="C631:D631"/>
    <mergeCell ref="C632:D632"/>
    <mergeCell ref="C620:D620"/>
    <mergeCell ref="C621:D621"/>
    <mergeCell ref="C622:D622"/>
    <mergeCell ref="C624:D624"/>
    <mergeCell ref="C625:D625"/>
    <mergeCell ref="C626:D626"/>
    <mergeCell ref="C641:D641"/>
    <mergeCell ref="C643:D643"/>
    <mergeCell ref="C645:D645"/>
    <mergeCell ref="C664:D664"/>
    <mergeCell ref="C666:D666"/>
    <mergeCell ref="C667:D667"/>
    <mergeCell ref="C669:D669"/>
    <mergeCell ref="C634:D634"/>
    <mergeCell ref="C635:D635"/>
    <mergeCell ref="C636:D636"/>
    <mergeCell ref="C637:D637"/>
    <mergeCell ref="C639:D639"/>
    <mergeCell ref="C640:D640"/>
    <mergeCell ref="C652:D652"/>
    <mergeCell ref="C653:D653"/>
    <mergeCell ref="C654:D654"/>
    <mergeCell ref="C655:D655"/>
    <mergeCell ref="C657:D657"/>
    <mergeCell ref="C658:D658"/>
    <mergeCell ref="C660:D660"/>
    <mergeCell ref="C661:D661"/>
    <mergeCell ref="C663:D663"/>
    <mergeCell ref="C680:D680"/>
    <mergeCell ref="C681:D681"/>
    <mergeCell ref="C686:D686"/>
    <mergeCell ref="C688:D688"/>
    <mergeCell ref="C689:D689"/>
    <mergeCell ref="C691:D691"/>
    <mergeCell ref="C693:D693"/>
    <mergeCell ref="C670:D670"/>
    <mergeCell ref="C672:D672"/>
    <mergeCell ref="C673:D673"/>
    <mergeCell ref="C675:D675"/>
    <mergeCell ref="C676:D676"/>
    <mergeCell ref="C678:D678"/>
    <mergeCell ref="C708:D708"/>
    <mergeCell ref="C709:D709"/>
    <mergeCell ref="C711:D711"/>
    <mergeCell ref="C712:D712"/>
    <mergeCell ref="C714:D714"/>
    <mergeCell ref="C715:D715"/>
    <mergeCell ref="C698:D698"/>
    <mergeCell ref="C700:D700"/>
    <mergeCell ref="C701:D701"/>
    <mergeCell ref="C702:D702"/>
    <mergeCell ref="C703:D703"/>
    <mergeCell ref="C704:D704"/>
    <mergeCell ref="C706:D706"/>
    <mergeCell ref="C707:D707"/>
    <mergeCell ref="C725:D725"/>
    <mergeCell ref="C727:D727"/>
    <mergeCell ref="C728:D728"/>
    <mergeCell ref="C729:D729"/>
    <mergeCell ref="C716:D716"/>
    <mergeCell ref="C718:D718"/>
    <mergeCell ref="C719:D719"/>
    <mergeCell ref="C720:D720"/>
    <mergeCell ref="C722:D722"/>
    <mergeCell ref="C723:D723"/>
    <mergeCell ref="C753:D753"/>
    <mergeCell ref="C754:D754"/>
    <mergeCell ref="C756:D756"/>
    <mergeCell ref="C757:D757"/>
    <mergeCell ref="C759:D759"/>
    <mergeCell ref="C761:D761"/>
    <mergeCell ref="C738:D738"/>
    <mergeCell ref="C740:D740"/>
    <mergeCell ref="C742:D742"/>
    <mergeCell ref="C744:D744"/>
    <mergeCell ref="C746:D746"/>
    <mergeCell ref="C748:D748"/>
    <mergeCell ref="C749:D749"/>
    <mergeCell ref="C751:D751"/>
    <mergeCell ref="C772:D772"/>
    <mergeCell ref="C774:D774"/>
    <mergeCell ref="C776:D776"/>
    <mergeCell ref="C777:D777"/>
    <mergeCell ref="C778:D778"/>
    <mergeCell ref="C779:D779"/>
    <mergeCell ref="C763:D763"/>
    <mergeCell ref="C764:D764"/>
    <mergeCell ref="C765:D765"/>
    <mergeCell ref="C767:D767"/>
    <mergeCell ref="C768:D768"/>
    <mergeCell ref="C770:D770"/>
    <mergeCell ref="C789:D789"/>
    <mergeCell ref="C795:D795"/>
    <mergeCell ref="C796:D796"/>
    <mergeCell ref="C798:D798"/>
    <mergeCell ref="C800:D800"/>
    <mergeCell ref="C802:D802"/>
    <mergeCell ref="C803:D803"/>
    <mergeCell ref="C805:D805"/>
    <mergeCell ref="C780:D780"/>
    <mergeCell ref="C782:D782"/>
    <mergeCell ref="C784:D784"/>
    <mergeCell ref="C785:D785"/>
    <mergeCell ref="C787:D787"/>
    <mergeCell ref="C788:D788"/>
    <mergeCell ref="C815:D815"/>
    <mergeCell ref="C817:D817"/>
    <mergeCell ref="C819:D819"/>
    <mergeCell ref="C826:D826"/>
    <mergeCell ref="C828:D828"/>
    <mergeCell ref="C830:D830"/>
    <mergeCell ref="C831:D831"/>
    <mergeCell ref="C834:D834"/>
    <mergeCell ref="C806:D806"/>
    <mergeCell ref="C808:D808"/>
    <mergeCell ref="C810:D810"/>
    <mergeCell ref="C812:D812"/>
    <mergeCell ref="C813:D813"/>
    <mergeCell ref="C814:D814"/>
    <mergeCell ref="C851:D851"/>
    <mergeCell ref="C852:D852"/>
    <mergeCell ref="C853:D853"/>
    <mergeCell ref="C854:D854"/>
    <mergeCell ref="C856:D856"/>
    <mergeCell ref="C859:D859"/>
    <mergeCell ref="C835:D835"/>
    <mergeCell ref="C837:D837"/>
    <mergeCell ref="C842:D842"/>
    <mergeCell ref="C845:D845"/>
    <mergeCell ref="C846:D846"/>
    <mergeCell ref="C848:D848"/>
    <mergeCell ref="C849:D849"/>
    <mergeCell ref="C850:D850"/>
    <mergeCell ref="C871:D871"/>
    <mergeCell ref="C872:D872"/>
    <mergeCell ref="C874:D874"/>
    <mergeCell ref="C876:D876"/>
    <mergeCell ref="C877:D877"/>
    <mergeCell ref="C878:D878"/>
    <mergeCell ref="C861:D861"/>
    <mergeCell ref="C863:D863"/>
    <mergeCell ref="C865:D865"/>
    <mergeCell ref="C867:D867"/>
    <mergeCell ref="C868:D868"/>
    <mergeCell ref="C869:D869"/>
    <mergeCell ref="C889:D889"/>
    <mergeCell ref="C890:D890"/>
    <mergeCell ref="C892:D892"/>
    <mergeCell ref="C893:D893"/>
    <mergeCell ref="C895:D895"/>
    <mergeCell ref="C896:D896"/>
    <mergeCell ref="C880:D880"/>
    <mergeCell ref="C881:D881"/>
    <mergeCell ref="C883:D883"/>
    <mergeCell ref="C885:D885"/>
    <mergeCell ref="C886:D886"/>
    <mergeCell ref="C888:D888"/>
    <mergeCell ref="C903:D903"/>
    <mergeCell ref="C904:D904"/>
    <mergeCell ref="C905:D905"/>
    <mergeCell ref="C906:D906"/>
    <mergeCell ref="C907:D907"/>
    <mergeCell ref="C909:D909"/>
    <mergeCell ref="C897:D897"/>
    <mergeCell ref="C898:D898"/>
    <mergeCell ref="C899:D899"/>
    <mergeCell ref="C900:D900"/>
    <mergeCell ref="C901:D901"/>
    <mergeCell ref="C902:D902"/>
    <mergeCell ref="C920:D920"/>
    <mergeCell ref="C921:D921"/>
    <mergeCell ref="C923:D923"/>
    <mergeCell ref="C924:D924"/>
    <mergeCell ref="C925:D925"/>
    <mergeCell ref="C927:D927"/>
    <mergeCell ref="C910:D910"/>
    <mergeCell ref="C912:D912"/>
    <mergeCell ref="C914:D914"/>
    <mergeCell ref="C915:D915"/>
    <mergeCell ref="C917:D917"/>
    <mergeCell ref="C918:D918"/>
    <mergeCell ref="C938:D938"/>
    <mergeCell ref="C939:D939"/>
    <mergeCell ref="C940:D940"/>
    <mergeCell ref="C941:D941"/>
    <mergeCell ref="C942:D942"/>
    <mergeCell ref="C943:D943"/>
    <mergeCell ref="C928:D928"/>
    <mergeCell ref="C930:D930"/>
    <mergeCell ref="C931:D931"/>
    <mergeCell ref="C933:D933"/>
    <mergeCell ref="C935:D935"/>
    <mergeCell ref="C936:D936"/>
    <mergeCell ref="C950:D950"/>
    <mergeCell ref="C951:D951"/>
    <mergeCell ref="C952:D952"/>
    <mergeCell ref="C953:D953"/>
    <mergeCell ref="C954:D954"/>
    <mergeCell ref="C956:D956"/>
    <mergeCell ref="C944:D944"/>
    <mergeCell ref="C945:D945"/>
    <mergeCell ref="C946:D946"/>
    <mergeCell ref="C947:D947"/>
    <mergeCell ref="C948:D948"/>
    <mergeCell ref="C949:D949"/>
    <mergeCell ref="C964:D964"/>
    <mergeCell ref="C965:D965"/>
    <mergeCell ref="C966:D966"/>
    <mergeCell ref="C967:D967"/>
    <mergeCell ref="C968:D968"/>
    <mergeCell ref="C970:D970"/>
    <mergeCell ref="C958:D958"/>
    <mergeCell ref="C959:D959"/>
    <mergeCell ref="C960:D960"/>
    <mergeCell ref="C961:D961"/>
    <mergeCell ref="C962:D962"/>
    <mergeCell ref="C963:D963"/>
    <mergeCell ref="C977:D977"/>
    <mergeCell ref="C979:D979"/>
    <mergeCell ref="C980:D980"/>
    <mergeCell ref="C981:D981"/>
    <mergeCell ref="C982:D982"/>
    <mergeCell ref="C983:D983"/>
    <mergeCell ref="C971:D971"/>
    <mergeCell ref="C972:D972"/>
    <mergeCell ref="C973:D973"/>
    <mergeCell ref="C974:D974"/>
    <mergeCell ref="C975:D975"/>
    <mergeCell ref="C976:D976"/>
    <mergeCell ref="C991:D991"/>
    <mergeCell ref="C992:D992"/>
    <mergeCell ref="C993:D993"/>
    <mergeCell ref="C995:D995"/>
    <mergeCell ref="C997:D997"/>
    <mergeCell ref="C999:D999"/>
    <mergeCell ref="C984:D984"/>
    <mergeCell ref="C985:D985"/>
    <mergeCell ref="C986:D986"/>
    <mergeCell ref="C988:D988"/>
    <mergeCell ref="C989:D989"/>
    <mergeCell ref="C990:D990"/>
    <mergeCell ref="C1012:D1012"/>
    <mergeCell ref="C1017:D1017"/>
    <mergeCell ref="C1018:D1018"/>
    <mergeCell ref="C1019:D1019"/>
    <mergeCell ref="C1020:D1020"/>
    <mergeCell ref="C1021:D1021"/>
    <mergeCell ref="C1022:D1022"/>
    <mergeCell ref="C1023:D1023"/>
    <mergeCell ref="C1001:D1001"/>
    <mergeCell ref="C1003:D1003"/>
    <mergeCell ref="C1004:D1004"/>
    <mergeCell ref="C1006:D1006"/>
    <mergeCell ref="C1008:D1008"/>
    <mergeCell ref="C1010:D1010"/>
    <mergeCell ref="C1025:D1025"/>
    <mergeCell ref="C1027:D1027"/>
    <mergeCell ref="C1028:D1028"/>
    <mergeCell ref="C1030:D1030"/>
    <mergeCell ref="C1031:D1031"/>
    <mergeCell ref="C1045:D1045"/>
    <mergeCell ref="C1046:D1046"/>
    <mergeCell ref="C1047:D1047"/>
    <mergeCell ref="C1049:D1049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4:D1044"/>
    <mergeCell ref="C1064:D1064"/>
    <mergeCell ref="C1065:D1065"/>
    <mergeCell ref="C1069:D1069"/>
    <mergeCell ref="C1070:D1070"/>
    <mergeCell ref="C1071:D1071"/>
    <mergeCell ref="C1072:D1072"/>
    <mergeCell ref="C1073:D1073"/>
    <mergeCell ref="C1074:D1074"/>
    <mergeCell ref="C1058:D1058"/>
    <mergeCell ref="C1059:D1059"/>
    <mergeCell ref="C1060:D1060"/>
    <mergeCell ref="C1061:D1061"/>
    <mergeCell ref="C1062:D1062"/>
    <mergeCell ref="C1063:D1063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75:D1075"/>
    <mergeCell ref="C1076:D1076"/>
    <mergeCell ref="C1078:D1078"/>
    <mergeCell ref="C1080:D1080"/>
    <mergeCell ref="C1085:D1085"/>
    <mergeCell ref="C1103:D1103"/>
    <mergeCell ref="C1104:D1104"/>
    <mergeCell ref="C1105:D1105"/>
    <mergeCell ref="C1106:D1106"/>
    <mergeCell ref="C1107:D1107"/>
    <mergeCell ref="C1108:D1108"/>
    <mergeCell ref="C1097:D1097"/>
    <mergeCell ref="C1098:D1098"/>
    <mergeCell ref="C1099:D1099"/>
    <mergeCell ref="C1100:D1100"/>
    <mergeCell ref="C1101:D1101"/>
    <mergeCell ref="C1102:D1102"/>
    <mergeCell ref="C1121:D1121"/>
    <mergeCell ref="C1125:D1125"/>
    <mergeCell ref="C1115:D1115"/>
    <mergeCell ref="C1116:D1116"/>
    <mergeCell ref="C1117:D1117"/>
    <mergeCell ref="C1118:D1118"/>
    <mergeCell ref="C1119:D1119"/>
    <mergeCell ref="C1120:D1120"/>
    <mergeCell ref="C1109:D1109"/>
    <mergeCell ref="C1110:D1110"/>
    <mergeCell ref="C1111:D1111"/>
    <mergeCell ref="C1112:D1112"/>
    <mergeCell ref="C1113:D1113"/>
    <mergeCell ref="C1114:D111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95</v>
      </c>
      <c r="B1" s="95"/>
      <c r="C1" s="95"/>
      <c r="D1" s="95"/>
      <c r="E1" s="95"/>
      <c r="F1" s="95"/>
      <c r="G1" s="95"/>
    </row>
    <row r="2" spans="1:7" ht="12.75" customHeight="1">
      <c r="A2" s="96" t="s">
        <v>25</v>
      </c>
      <c r="B2" s="97"/>
      <c r="C2" s="98" t="s">
        <v>147</v>
      </c>
      <c r="D2" s="98" t="s">
        <v>1443</v>
      </c>
      <c r="E2" s="99"/>
      <c r="F2" s="100" t="s">
        <v>26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27</v>
      </c>
      <c r="B4" s="103"/>
      <c r="C4" s="104"/>
      <c r="D4" s="104"/>
      <c r="E4" s="105"/>
      <c r="F4" s="106" t="s">
        <v>28</v>
      </c>
      <c r="G4" s="109"/>
    </row>
    <row r="5" spans="1:7" ht="12.95" customHeight="1">
      <c r="A5" s="110" t="s">
        <v>91</v>
      </c>
      <c r="B5" s="111"/>
      <c r="C5" s="112" t="s">
        <v>100</v>
      </c>
      <c r="D5" s="113"/>
      <c r="E5" s="111"/>
      <c r="F5" s="106" t="s">
        <v>29</v>
      </c>
      <c r="G5" s="107"/>
    </row>
    <row r="6" spans="1:15" ht="12.95" customHeight="1">
      <c r="A6" s="108" t="s">
        <v>30</v>
      </c>
      <c r="B6" s="103"/>
      <c r="C6" s="104"/>
      <c r="D6" s="104"/>
      <c r="E6" s="105"/>
      <c r="F6" s="114" t="s">
        <v>31</v>
      </c>
      <c r="G6" s="115"/>
      <c r="O6" s="116"/>
    </row>
    <row r="7" spans="1:7" ht="12.95" customHeight="1">
      <c r="A7" s="117" t="s">
        <v>97</v>
      </c>
      <c r="B7" s="118"/>
      <c r="C7" s="119" t="s">
        <v>98</v>
      </c>
      <c r="D7" s="120"/>
      <c r="E7" s="120"/>
      <c r="F7" s="121" t="s">
        <v>32</v>
      </c>
      <c r="G7" s="115">
        <f>IF(G6=0,,ROUND((F30+F32)/G6,1))</f>
        <v>0</v>
      </c>
    </row>
    <row r="8" spans="1:9" ht="12.75">
      <c r="A8" s="122" t="s">
        <v>33</v>
      </c>
      <c r="B8" s="106"/>
      <c r="C8" s="313"/>
      <c r="D8" s="313"/>
      <c r="E8" s="314"/>
      <c r="F8" s="123" t="s">
        <v>34</v>
      </c>
      <c r="G8" s="124"/>
      <c r="H8" s="125"/>
      <c r="I8" s="126"/>
    </row>
    <row r="9" spans="1:8" ht="12.75">
      <c r="A9" s="122" t="s">
        <v>35</v>
      </c>
      <c r="B9" s="106"/>
      <c r="C9" s="313"/>
      <c r="D9" s="313"/>
      <c r="E9" s="314"/>
      <c r="F9" s="106"/>
      <c r="G9" s="127"/>
      <c r="H9" s="128"/>
    </row>
    <row r="10" spans="1:8" ht="12.75">
      <c r="A10" s="122" t="s">
        <v>36</v>
      </c>
      <c r="B10" s="106"/>
      <c r="C10" s="313"/>
      <c r="D10" s="313"/>
      <c r="E10" s="313"/>
      <c r="F10" s="129"/>
      <c r="G10" s="130"/>
      <c r="H10" s="131"/>
    </row>
    <row r="11" spans="1:57" ht="13.5" customHeight="1">
      <c r="A11" s="122" t="s">
        <v>37</v>
      </c>
      <c r="B11" s="106"/>
      <c r="C11" s="313"/>
      <c r="D11" s="313"/>
      <c r="E11" s="313"/>
      <c r="F11" s="132" t="s">
        <v>38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39</v>
      </c>
      <c r="B12" s="103"/>
      <c r="C12" s="315"/>
      <c r="D12" s="315"/>
      <c r="E12" s="315"/>
      <c r="F12" s="136" t="s">
        <v>40</v>
      </c>
      <c r="G12" s="137"/>
      <c r="H12" s="128"/>
    </row>
    <row r="13" spans="1:8" ht="28.5" customHeight="1" thickBot="1">
      <c r="A13" s="138" t="s">
        <v>41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42</v>
      </c>
      <c r="B14" s="143"/>
      <c r="C14" s="144"/>
      <c r="D14" s="145" t="s">
        <v>43</v>
      </c>
      <c r="E14" s="146"/>
      <c r="F14" s="146"/>
      <c r="G14" s="144"/>
    </row>
    <row r="15" spans="1:7" ht="15.95" customHeight="1">
      <c r="A15" s="147"/>
      <c r="B15" s="148" t="s">
        <v>44</v>
      </c>
      <c r="C15" s="149">
        <f>'1 2 Rek'!E11</f>
        <v>0</v>
      </c>
      <c r="D15" s="150">
        <f>'1 2 Rek'!A19</f>
        <v>0</v>
      </c>
      <c r="E15" s="151"/>
      <c r="F15" s="152"/>
      <c r="G15" s="149">
        <f>'1 2 Rek'!I19</f>
        <v>0</v>
      </c>
    </row>
    <row r="16" spans="1:7" ht="15.95" customHeight="1">
      <c r="A16" s="147" t="s">
        <v>45</v>
      </c>
      <c r="B16" s="148" t="s">
        <v>46</v>
      </c>
      <c r="C16" s="149">
        <f>'1 2 Rek'!F11</f>
        <v>0</v>
      </c>
      <c r="D16" s="102"/>
      <c r="E16" s="153"/>
      <c r="F16" s="154"/>
      <c r="G16" s="149"/>
    </row>
    <row r="17" spans="1:7" ht="15.95" customHeight="1">
      <c r="A17" s="147" t="s">
        <v>47</v>
      </c>
      <c r="B17" s="148" t="s">
        <v>48</v>
      </c>
      <c r="C17" s="149">
        <f>'1 2 Rek'!H11</f>
        <v>0</v>
      </c>
      <c r="D17" s="102"/>
      <c r="E17" s="153"/>
      <c r="F17" s="154"/>
      <c r="G17" s="149"/>
    </row>
    <row r="18" spans="1:7" ht="15.95" customHeight="1">
      <c r="A18" s="155" t="s">
        <v>49</v>
      </c>
      <c r="B18" s="156" t="s">
        <v>50</v>
      </c>
      <c r="C18" s="149">
        <f>'1 2 Rek'!G11</f>
        <v>0</v>
      </c>
      <c r="D18" s="102"/>
      <c r="E18" s="153"/>
      <c r="F18" s="154"/>
      <c r="G18" s="149"/>
    </row>
    <row r="19" spans="1:7" ht="15.95" customHeight="1">
      <c r="A19" s="157" t="s">
        <v>51</v>
      </c>
      <c r="B19" s="148"/>
      <c r="C19" s="149">
        <f>SUM(C15:C18)</f>
        <v>0</v>
      </c>
      <c r="D19" s="102"/>
      <c r="E19" s="153"/>
      <c r="F19" s="154"/>
      <c r="G19" s="149"/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22</v>
      </c>
      <c r="B21" s="148"/>
      <c r="C21" s="149">
        <f>'1 2 Rek'!I11</f>
        <v>0</v>
      </c>
      <c r="D21" s="102"/>
      <c r="E21" s="153"/>
      <c r="F21" s="154"/>
      <c r="G21" s="149"/>
    </row>
    <row r="22" spans="1:7" ht="15.95" customHeight="1">
      <c r="A22" s="158" t="s">
        <v>52</v>
      </c>
      <c r="B22" s="128"/>
      <c r="C22" s="149">
        <f>C19+C21</f>
        <v>0</v>
      </c>
      <c r="D22" s="102" t="s">
        <v>53</v>
      </c>
      <c r="E22" s="153"/>
      <c r="F22" s="154"/>
      <c r="G22" s="149">
        <f>G23-SUM(G15:G21)</f>
        <v>0</v>
      </c>
    </row>
    <row r="23" spans="1:7" ht="15.95" customHeight="1" thickBot="1">
      <c r="A23" s="316" t="s">
        <v>54</v>
      </c>
      <c r="B23" s="317"/>
      <c r="C23" s="159">
        <f>C22+G23</f>
        <v>0</v>
      </c>
      <c r="D23" s="160" t="s">
        <v>55</v>
      </c>
      <c r="E23" s="161"/>
      <c r="F23" s="162"/>
      <c r="G23" s="149">
        <f>'1 2 Rek'!H17</f>
        <v>0</v>
      </c>
    </row>
    <row r="24" spans="1:7" ht="12.75">
      <c r="A24" s="163" t="s">
        <v>56</v>
      </c>
      <c r="B24" s="164"/>
      <c r="C24" s="165"/>
      <c r="D24" s="164" t="s">
        <v>57</v>
      </c>
      <c r="E24" s="164"/>
      <c r="F24" s="166" t="s">
        <v>58</v>
      </c>
      <c r="G24" s="167"/>
    </row>
    <row r="25" spans="1:7" ht="12.75">
      <c r="A25" s="158" t="s">
        <v>59</v>
      </c>
      <c r="B25" s="128"/>
      <c r="C25" s="168"/>
      <c r="D25" s="128" t="s">
        <v>59</v>
      </c>
      <c r="F25" s="169" t="s">
        <v>59</v>
      </c>
      <c r="G25" s="170"/>
    </row>
    <row r="26" spans="1:7" ht="37.5" customHeight="1">
      <c r="A26" s="158" t="s">
        <v>60</v>
      </c>
      <c r="B26" s="171"/>
      <c r="C26" s="168"/>
      <c r="D26" s="128" t="s">
        <v>60</v>
      </c>
      <c r="F26" s="169" t="s">
        <v>60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61</v>
      </c>
      <c r="B28" s="128"/>
      <c r="C28" s="168"/>
      <c r="D28" s="169" t="s">
        <v>62</v>
      </c>
      <c r="E28" s="168"/>
      <c r="F28" s="173" t="s">
        <v>62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4</v>
      </c>
      <c r="B30" s="177"/>
      <c r="C30" s="178">
        <v>15</v>
      </c>
      <c r="D30" s="177" t="s">
        <v>63</v>
      </c>
      <c r="E30" s="179"/>
      <c r="F30" s="308">
        <f>C23-F32</f>
        <v>0</v>
      </c>
      <c r="G30" s="309"/>
    </row>
    <row r="31" spans="1:7" ht="12.75">
      <c r="A31" s="176" t="s">
        <v>64</v>
      </c>
      <c r="B31" s="177"/>
      <c r="C31" s="178">
        <f>C30</f>
        <v>15</v>
      </c>
      <c r="D31" s="177" t="s">
        <v>65</v>
      </c>
      <c r="E31" s="179"/>
      <c r="F31" s="308">
        <f>ROUND(PRODUCT(F30,C31/100),0)</f>
        <v>0</v>
      </c>
      <c r="G31" s="309"/>
    </row>
    <row r="32" spans="1:7" ht="12.75">
      <c r="A32" s="176" t="s">
        <v>4</v>
      </c>
      <c r="B32" s="177"/>
      <c r="C32" s="178">
        <v>0</v>
      </c>
      <c r="D32" s="177" t="s">
        <v>65</v>
      </c>
      <c r="E32" s="179"/>
      <c r="F32" s="308">
        <v>0</v>
      </c>
      <c r="G32" s="309"/>
    </row>
    <row r="33" spans="1:7" ht="12.75">
      <c r="A33" s="176" t="s">
        <v>64</v>
      </c>
      <c r="B33" s="180"/>
      <c r="C33" s="181">
        <f>C32</f>
        <v>0</v>
      </c>
      <c r="D33" s="177" t="s">
        <v>65</v>
      </c>
      <c r="E33" s="154"/>
      <c r="F33" s="308">
        <f>ROUND(PRODUCT(F32,C33/100),0)</f>
        <v>0</v>
      </c>
      <c r="G33" s="309"/>
    </row>
    <row r="34" spans="1:7" s="185" customFormat="1" ht="19.5" customHeight="1" thickBot="1">
      <c r="A34" s="182" t="s">
        <v>66</v>
      </c>
      <c r="B34" s="183"/>
      <c r="C34" s="183"/>
      <c r="D34" s="183"/>
      <c r="E34" s="184"/>
      <c r="F34" s="310">
        <f>ROUND(SUM(F30:F33),0)</f>
        <v>0</v>
      </c>
      <c r="G34" s="31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6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6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6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6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6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6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6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6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7" t="s">
        <v>99</v>
      </c>
      <c r="D1" s="188"/>
      <c r="E1" s="189"/>
      <c r="F1" s="188"/>
      <c r="G1" s="190" t="s">
        <v>68</v>
      </c>
      <c r="H1" s="191" t="s">
        <v>147</v>
      </c>
      <c r="I1" s="192"/>
    </row>
    <row r="2" spans="1:9" ht="13.5" thickBot="1">
      <c r="A2" s="320" t="s">
        <v>69</v>
      </c>
      <c r="B2" s="321"/>
      <c r="C2" s="193" t="s">
        <v>101</v>
      </c>
      <c r="D2" s="194"/>
      <c r="E2" s="195"/>
      <c r="F2" s="194"/>
      <c r="G2" s="322" t="s">
        <v>1443</v>
      </c>
      <c r="H2" s="323"/>
      <c r="I2" s="324"/>
    </row>
    <row r="3" ht="13.5" thickTop="1">
      <c r="F3" s="128"/>
    </row>
    <row r="4" spans="1:9" ht="19.5" customHeight="1">
      <c r="A4" s="196" t="s">
        <v>70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71</v>
      </c>
      <c r="C6" s="200"/>
      <c r="D6" s="201"/>
      <c r="E6" s="202" t="s">
        <v>18</v>
      </c>
      <c r="F6" s="203" t="s">
        <v>19</v>
      </c>
      <c r="G6" s="203" t="s">
        <v>20</v>
      </c>
      <c r="H6" s="203" t="s">
        <v>21</v>
      </c>
      <c r="I6" s="204" t="s">
        <v>22</v>
      </c>
    </row>
    <row r="7" spans="1:9" s="128" customFormat="1" ht="12.75">
      <c r="A7" s="294" t="str">
        <f>'1 2 Pol'!B7</f>
        <v>721</v>
      </c>
      <c r="B7" s="62" t="str">
        <f>'1 2 Pol'!C7</f>
        <v xml:space="preserve"> Zdravotechnika - vnitřní kanalizace</v>
      </c>
      <c r="D7" s="205"/>
      <c r="E7" s="295">
        <f>'1 2 Pol'!BA42</f>
        <v>0</v>
      </c>
      <c r="F7" s="296">
        <f>'1 2 Pol'!BB42</f>
        <v>0</v>
      </c>
      <c r="G7" s="296">
        <f>'1 2 Pol'!BC42</f>
        <v>0</v>
      </c>
      <c r="H7" s="296">
        <f>'1 2 Pol'!BD42</f>
        <v>0</v>
      </c>
      <c r="I7" s="297">
        <f>'1 2 Pol'!BE42</f>
        <v>0</v>
      </c>
    </row>
    <row r="8" spans="1:9" s="128" customFormat="1" ht="12.75">
      <c r="A8" s="294" t="str">
        <f>'1 2 Pol'!B43</f>
        <v>722</v>
      </c>
      <c r="B8" s="62" t="str">
        <f>'1 2 Pol'!C43</f>
        <v>Zdravotechnika - vnitřní vodovod</v>
      </c>
      <c r="D8" s="205"/>
      <c r="E8" s="295">
        <f>'1 2 Pol'!BA83</f>
        <v>0</v>
      </c>
      <c r="F8" s="296">
        <f>'1 2 Pol'!BB83</f>
        <v>0</v>
      </c>
      <c r="G8" s="296">
        <f>'1 2 Pol'!BC83</f>
        <v>0</v>
      </c>
      <c r="H8" s="296">
        <f>'1 2 Pol'!BD83</f>
        <v>0</v>
      </c>
      <c r="I8" s="297">
        <f>'1 2 Pol'!BE83</f>
        <v>0</v>
      </c>
    </row>
    <row r="9" spans="1:9" s="128" customFormat="1" ht="12.75">
      <c r="A9" s="294" t="str">
        <f>'1 2 Pol'!B84</f>
        <v>725</v>
      </c>
      <c r="B9" s="62" t="str">
        <f>'1 2 Pol'!C84</f>
        <v>Zdravotechnika - zařizovací předměty</v>
      </c>
      <c r="D9" s="205"/>
      <c r="E9" s="295">
        <f>'1 2 Pol'!BA120</f>
        <v>0</v>
      </c>
      <c r="F9" s="296">
        <f>'1 2 Pol'!BB120</f>
        <v>0</v>
      </c>
      <c r="G9" s="296">
        <f>'1 2 Pol'!BC120</f>
        <v>0</v>
      </c>
      <c r="H9" s="296">
        <f>'1 2 Pol'!BD120</f>
        <v>0</v>
      </c>
      <c r="I9" s="297">
        <f>'1 2 Pol'!BE120</f>
        <v>0</v>
      </c>
    </row>
    <row r="10" spans="1:9" s="128" customFormat="1" ht="13.5" thickBot="1">
      <c r="A10" s="294" t="str">
        <f>'1 2 Pol'!B121</f>
        <v>725R</v>
      </c>
      <c r="B10" s="62" t="str">
        <f>'1 2 Pol'!C121</f>
        <v>Ostatní</v>
      </c>
      <c r="D10" s="205"/>
      <c r="E10" s="295">
        <f>'1 2 Pol'!BA125</f>
        <v>0</v>
      </c>
      <c r="F10" s="296">
        <f>'1 2 Pol'!BB125</f>
        <v>0</v>
      </c>
      <c r="G10" s="296">
        <f>'1 2 Pol'!BC125</f>
        <v>0</v>
      </c>
      <c r="H10" s="296">
        <f>'1 2 Pol'!BD125</f>
        <v>0</v>
      </c>
      <c r="I10" s="297">
        <f>'1 2 Pol'!BE125</f>
        <v>0</v>
      </c>
    </row>
    <row r="11" spans="1:9" s="14" customFormat="1" ht="13.5" thickBot="1">
      <c r="A11" s="206"/>
      <c r="B11" s="207" t="s">
        <v>72</v>
      </c>
      <c r="C11" s="207"/>
      <c r="D11" s="208"/>
      <c r="E11" s="209">
        <f>SUM(E7:E10)</f>
        <v>0</v>
      </c>
      <c r="F11" s="210">
        <f>SUM(F7:F10)</f>
        <v>0</v>
      </c>
      <c r="G11" s="210">
        <f>SUM(G7:G10)</f>
        <v>0</v>
      </c>
      <c r="H11" s="210">
        <f>SUM(H7:H10)</f>
        <v>0</v>
      </c>
      <c r="I11" s="211">
        <f>SUM(I7:I10)</f>
        <v>0</v>
      </c>
    </row>
    <row r="12" spans="1:9" ht="12.7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57" ht="19.5" customHeight="1">
      <c r="A13" s="197" t="s">
        <v>73</v>
      </c>
      <c r="B13" s="197"/>
      <c r="C13" s="197"/>
      <c r="D13" s="197"/>
      <c r="E13" s="197"/>
      <c r="F13" s="197"/>
      <c r="G13" s="212"/>
      <c r="H13" s="197"/>
      <c r="I13" s="197"/>
      <c r="BA13" s="134"/>
      <c r="BB13" s="134"/>
      <c r="BC13" s="134"/>
      <c r="BD13" s="134"/>
      <c r="BE13" s="134"/>
    </row>
    <row r="14" ht="13.5" thickBot="1"/>
    <row r="15" spans="1:9" ht="12.75">
      <c r="A15" s="163" t="s">
        <v>74</v>
      </c>
      <c r="B15" s="164"/>
      <c r="C15" s="164"/>
      <c r="D15" s="213"/>
      <c r="E15" s="214" t="s">
        <v>75</v>
      </c>
      <c r="F15" s="215" t="s">
        <v>5</v>
      </c>
      <c r="G15" s="216" t="s">
        <v>76</v>
      </c>
      <c r="H15" s="217"/>
      <c r="I15" s="218" t="s">
        <v>75</v>
      </c>
    </row>
    <row r="16" spans="1:53" ht="12.75">
      <c r="A16" s="157"/>
      <c r="B16" s="148"/>
      <c r="C16" s="148"/>
      <c r="D16" s="219"/>
      <c r="E16" s="220"/>
      <c r="F16" s="221"/>
      <c r="G16" s="222">
        <f>CHOOSE(BA16+1,E11+F11,E11+F11+H11,E11+F11+G11+H11,E11,F11,H11,G11,H11+G11,0)</f>
        <v>0</v>
      </c>
      <c r="H16" s="223"/>
      <c r="I16" s="224">
        <f>E16+F16*G16/100</f>
        <v>0</v>
      </c>
      <c r="BA16" s="1">
        <v>8</v>
      </c>
    </row>
    <row r="17" spans="1:9" ht="13.5" thickBot="1">
      <c r="A17" s="225"/>
      <c r="B17" s="226" t="s">
        <v>77</v>
      </c>
      <c r="C17" s="227"/>
      <c r="D17" s="228"/>
      <c r="E17" s="229"/>
      <c r="F17" s="230"/>
      <c r="G17" s="230"/>
      <c r="H17" s="325">
        <f>SUM(I16:I16)</f>
        <v>0</v>
      </c>
      <c r="I17" s="326"/>
    </row>
    <row r="19" spans="2:9" ht="12.75">
      <c r="B19" s="14"/>
      <c r="F19" s="231"/>
      <c r="G19" s="232"/>
      <c r="H19" s="232"/>
      <c r="I19" s="46"/>
    </row>
    <row r="20" spans="6:9" ht="12.75">
      <c r="F20" s="231"/>
      <c r="G20" s="232"/>
      <c r="H20" s="232"/>
      <c r="I20" s="46"/>
    </row>
    <row r="21" spans="6:9" ht="12.75">
      <c r="F21" s="231"/>
      <c r="G21" s="232"/>
      <c r="H21" s="232"/>
      <c r="I21" s="46"/>
    </row>
    <row r="22" spans="6:9" ht="12.75"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8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customWidth="1"/>
    <col min="9" max="9" width="11.625" style="233" customWidth="1"/>
    <col min="10" max="10" width="11.00390625" style="233" customWidth="1"/>
    <col min="11" max="11" width="10.375" style="233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96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18" t="s">
        <v>2</v>
      </c>
      <c r="B3" s="319"/>
      <c r="C3" s="187" t="s">
        <v>99</v>
      </c>
      <c r="D3" s="237"/>
      <c r="E3" s="238" t="s">
        <v>78</v>
      </c>
      <c r="F3" s="239" t="str">
        <f>'1 2 Rek'!H1</f>
        <v>2</v>
      </c>
      <c r="G3" s="240"/>
    </row>
    <row r="4" spans="1:7" ht="13.5" thickBot="1">
      <c r="A4" s="330" t="s">
        <v>69</v>
      </c>
      <c r="B4" s="321"/>
      <c r="C4" s="193" t="s">
        <v>101</v>
      </c>
      <c r="D4" s="241"/>
      <c r="E4" s="331" t="str">
        <f>'1 2 Rek'!G2</f>
        <v>Liberec - Americká - ZTI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15" ht="12.75">
      <c r="A7" s="250" t="s">
        <v>90</v>
      </c>
      <c r="B7" s="251" t="s">
        <v>1444</v>
      </c>
      <c r="C7" s="252" t="s">
        <v>1445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22.5">
      <c r="A8" s="261">
        <v>1</v>
      </c>
      <c r="B8" s="262" t="s">
        <v>1447</v>
      </c>
      <c r="C8" s="263" t="s">
        <v>1448</v>
      </c>
      <c r="D8" s="264" t="s">
        <v>182</v>
      </c>
      <c r="E8" s="265">
        <v>38</v>
      </c>
      <c r="F8" s="265">
        <v>0</v>
      </c>
      <c r="G8" s="266">
        <f aca="true" t="shared" si="0" ref="G8:G41">E8*F8</f>
        <v>0</v>
      </c>
      <c r="H8" s="267">
        <v>0</v>
      </c>
      <c r="I8" s="268">
        <f aca="true" t="shared" si="1" ref="I8:I41">E8*H8</f>
        <v>0</v>
      </c>
      <c r="J8" s="267">
        <v>0</v>
      </c>
      <c r="K8" s="268">
        <f aca="true" t="shared" si="2" ref="K8:K41">E8*J8</f>
        <v>0</v>
      </c>
      <c r="O8" s="260">
        <v>2</v>
      </c>
      <c r="AA8" s="233">
        <v>1</v>
      </c>
      <c r="AB8" s="233">
        <v>7</v>
      </c>
      <c r="AC8" s="233">
        <v>7</v>
      </c>
      <c r="AZ8" s="233">
        <v>2</v>
      </c>
      <c r="BA8" s="233">
        <f aca="true" t="shared" si="3" ref="BA8:BA41">IF(AZ8=1,G8,0)</f>
        <v>0</v>
      </c>
      <c r="BB8" s="233">
        <f aca="true" t="shared" si="4" ref="BB8:BB41">IF(AZ8=2,G8,0)</f>
        <v>0</v>
      </c>
      <c r="BC8" s="233">
        <f aca="true" t="shared" si="5" ref="BC8:BC41">IF(AZ8=3,G8,0)</f>
        <v>0</v>
      </c>
      <c r="BD8" s="233">
        <f aca="true" t="shared" si="6" ref="BD8:BD41">IF(AZ8=4,G8,0)</f>
        <v>0</v>
      </c>
      <c r="BE8" s="233">
        <f aca="true" t="shared" si="7" ref="BE8:BE41">IF(AZ8=5,G8,0)</f>
        <v>0</v>
      </c>
      <c r="CA8" s="260">
        <v>1</v>
      </c>
      <c r="CB8" s="260">
        <v>7</v>
      </c>
    </row>
    <row r="9" spans="1:80" ht="22.5">
      <c r="A9" s="261">
        <v>2</v>
      </c>
      <c r="B9" s="262" t="s">
        <v>1449</v>
      </c>
      <c r="C9" s="263" t="s">
        <v>1450</v>
      </c>
      <c r="D9" s="264" t="s">
        <v>182</v>
      </c>
      <c r="E9" s="265">
        <v>18</v>
      </c>
      <c r="F9" s="265">
        <v>0</v>
      </c>
      <c r="G9" s="266">
        <f t="shared" si="0"/>
        <v>0</v>
      </c>
      <c r="H9" s="267">
        <v>0</v>
      </c>
      <c r="I9" s="268">
        <f t="shared" si="1"/>
        <v>0</v>
      </c>
      <c r="J9" s="267">
        <v>0</v>
      </c>
      <c r="K9" s="268">
        <f t="shared" si="2"/>
        <v>0</v>
      </c>
      <c r="O9" s="260">
        <v>2</v>
      </c>
      <c r="AA9" s="233">
        <v>1</v>
      </c>
      <c r="AB9" s="233">
        <v>7</v>
      </c>
      <c r="AC9" s="233">
        <v>7</v>
      </c>
      <c r="AZ9" s="233">
        <v>2</v>
      </c>
      <c r="BA9" s="233">
        <f t="shared" si="3"/>
        <v>0</v>
      </c>
      <c r="BB9" s="233">
        <f t="shared" si="4"/>
        <v>0</v>
      </c>
      <c r="BC9" s="233">
        <f t="shared" si="5"/>
        <v>0</v>
      </c>
      <c r="BD9" s="233">
        <f t="shared" si="6"/>
        <v>0</v>
      </c>
      <c r="BE9" s="233">
        <f t="shared" si="7"/>
        <v>0</v>
      </c>
      <c r="CA9" s="260">
        <v>1</v>
      </c>
      <c r="CB9" s="260">
        <v>7</v>
      </c>
    </row>
    <row r="10" spans="1:80" ht="22.5">
      <c r="A10" s="261">
        <v>3</v>
      </c>
      <c r="B10" s="262" t="s">
        <v>1451</v>
      </c>
      <c r="C10" s="263" t="s">
        <v>1452</v>
      </c>
      <c r="D10" s="264" t="s">
        <v>182</v>
      </c>
      <c r="E10" s="265">
        <v>13</v>
      </c>
      <c r="F10" s="265">
        <v>0</v>
      </c>
      <c r="G10" s="266">
        <f t="shared" si="0"/>
        <v>0</v>
      </c>
      <c r="H10" s="267">
        <v>0</v>
      </c>
      <c r="I10" s="268">
        <f t="shared" si="1"/>
        <v>0</v>
      </c>
      <c r="J10" s="267">
        <v>0</v>
      </c>
      <c r="K10" s="268">
        <f t="shared" si="2"/>
        <v>0</v>
      </c>
      <c r="O10" s="260">
        <v>2</v>
      </c>
      <c r="AA10" s="233">
        <v>1</v>
      </c>
      <c r="AB10" s="233">
        <v>7</v>
      </c>
      <c r="AC10" s="233">
        <v>7</v>
      </c>
      <c r="AZ10" s="233">
        <v>2</v>
      </c>
      <c r="BA10" s="233">
        <f t="shared" si="3"/>
        <v>0</v>
      </c>
      <c r="BB10" s="233">
        <f t="shared" si="4"/>
        <v>0</v>
      </c>
      <c r="BC10" s="233">
        <f t="shared" si="5"/>
        <v>0</v>
      </c>
      <c r="BD10" s="233">
        <f t="shared" si="6"/>
        <v>0</v>
      </c>
      <c r="BE10" s="233">
        <f t="shared" si="7"/>
        <v>0</v>
      </c>
      <c r="CA10" s="260">
        <v>1</v>
      </c>
      <c r="CB10" s="260">
        <v>7</v>
      </c>
    </row>
    <row r="11" spans="1:80" ht="22.5">
      <c r="A11" s="261">
        <v>4</v>
      </c>
      <c r="B11" s="262" t="s">
        <v>1453</v>
      </c>
      <c r="C11" s="263" t="s">
        <v>1454</v>
      </c>
      <c r="D11" s="264" t="s">
        <v>182</v>
      </c>
      <c r="E11" s="265">
        <v>69</v>
      </c>
      <c r="F11" s="265">
        <v>0</v>
      </c>
      <c r="G11" s="266">
        <f t="shared" si="0"/>
        <v>0</v>
      </c>
      <c r="H11" s="267">
        <v>0</v>
      </c>
      <c r="I11" s="268">
        <f t="shared" si="1"/>
        <v>0</v>
      </c>
      <c r="J11" s="267">
        <v>0</v>
      </c>
      <c r="K11" s="268">
        <f t="shared" si="2"/>
        <v>0</v>
      </c>
      <c r="O11" s="260">
        <v>2</v>
      </c>
      <c r="AA11" s="233">
        <v>1</v>
      </c>
      <c r="AB11" s="233">
        <v>7</v>
      </c>
      <c r="AC11" s="233">
        <v>7</v>
      </c>
      <c r="AZ11" s="233">
        <v>2</v>
      </c>
      <c r="BA11" s="233">
        <f t="shared" si="3"/>
        <v>0</v>
      </c>
      <c r="BB11" s="233">
        <f t="shared" si="4"/>
        <v>0</v>
      </c>
      <c r="BC11" s="233">
        <f t="shared" si="5"/>
        <v>0</v>
      </c>
      <c r="BD11" s="233">
        <f t="shared" si="6"/>
        <v>0</v>
      </c>
      <c r="BE11" s="233">
        <f t="shared" si="7"/>
        <v>0</v>
      </c>
      <c r="CA11" s="260">
        <v>1</v>
      </c>
      <c r="CB11" s="260">
        <v>7</v>
      </c>
    </row>
    <row r="12" spans="1:80" ht="22.5">
      <c r="A12" s="261">
        <v>5</v>
      </c>
      <c r="B12" s="262" t="s">
        <v>1455</v>
      </c>
      <c r="C12" s="263" t="s">
        <v>1456</v>
      </c>
      <c r="D12" s="264" t="s">
        <v>182</v>
      </c>
      <c r="E12" s="265">
        <v>30</v>
      </c>
      <c r="F12" s="265">
        <v>0</v>
      </c>
      <c r="G12" s="266">
        <f t="shared" si="0"/>
        <v>0</v>
      </c>
      <c r="H12" s="267">
        <v>0</v>
      </c>
      <c r="I12" s="268">
        <f t="shared" si="1"/>
        <v>0</v>
      </c>
      <c r="J12" s="267">
        <v>0</v>
      </c>
      <c r="K12" s="268">
        <f t="shared" si="2"/>
        <v>0</v>
      </c>
      <c r="O12" s="260">
        <v>2</v>
      </c>
      <c r="AA12" s="233">
        <v>1</v>
      </c>
      <c r="AB12" s="233">
        <v>7</v>
      </c>
      <c r="AC12" s="233">
        <v>7</v>
      </c>
      <c r="AZ12" s="233">
        <v>2</v>
      </c>
      <c r="BA12" s="233">
        <f t="shared" si="3"/>
        <v>0</v>
      </c>
      <c r="BB12" s="233">
        <f t="shared" si="4"/>
        <v>0</v>
      </c>
      <c r="BC12" s="233">
        <f t="shared" si="5"/>
        <v>0</v>
      </c>
      <c r="BD12" s="233">
        <f t="shared" si="6"/>
        <v>0</v>
      </c>
      <c r="BE12" s="233">
        <f t="shared" si="7"/>
        <v>0</v>
      </c>
      <c r="CA12" s="260">
        <v>1</v>
      </c>
      <c r="CB12" s="260">
        <v>7</v>
      </c>
    </row>
    <row r="13" spans="1:80" ht="22.5">
      <c r="A13" s="261">
        <v>6</v>
      </c>
      <c r="B13" s="262" t="s">
        <v>1457</v>
      </c>
      <c r="C13" s="263" t="s">
        <v>1458</v>
      </c>
      <c r="D13" s="264" t="s">
        <v>182</v>
      </c>
      <c r="E13" s="265">
        <v>124</v>
      </c>
      <c r="F13" s="265">
        <v>0</v>
      </c>
      <c r="G13" s="266">
        <f t="shared" si="0"/>
        <v>0</v>
      </c>
      <c r="H13" s="267">
        <v>0</v>
      </c>
      <c r="I13" s="268">
        <f t="shared" si="1"/>
        <v>0</v>
      </c>
      <c r="J13" s="267">
        <v>0</v>
      </c>
      <c r="K13" s="268">
        <f t="shared" si="2"/>
        <v>0</v>
      </c>
      <c r="O13" s="260">
        <v>2</v>
      </c>
      <c r="AA13" s="233">
        <v>1</v>
      </c>
      <c r="AB13" s="233">
        <v>7</v>
      </c>
      <c r="AC13" s="233">
        <v>7</v>
      </c>
      <c r="AZ13" s="233">
        <v>2</v>
      </c>
      <c r="BA13" s="233">
        <f t="shared" si="3"/>
        <v>0</v>
      </c>
      <c r="BB13" s="233">
        <f t="shared" si="4"/>
        <v>0</v>
      </c>
      <c r="BC13" s="233">
        <f t="shared" si="5"/>
        <v>0</v>
      </c>
      <c r="BD13" s="233">
        <f t="shared" si="6"/>
        <v>0</v>
      </c>
      <c r="BE13" s="233">
        <f t="shared" si="7"/>
        <v>0</v>
      </c>
      <c r="CA13" s="260">
        <v>1</v>
      </c>
      <c r="CB13" s="260">
        <v>7</v>
      </c>
    </row>
    <row r="14" spans="1:80" ht="22.5">
      <c r="A14" s="261">
        <v>7</v>
      </c>
      <c r="B14" s="262" t="s">
        <v>1459</v>
      </c>
      <c r="C14" s="263" t="s">
        <v>1460</v>
      </c>
      <c r="D14" s="264" t="s">
        <v>182</v>
      </c>
      <c r="E14" s="265">
        <v>9</v>
      </c>
      <c r="F14" s="265">
        <v>0</v>
      </c>
      <c r="G14" s="266">
        <f t="shared" si="0"/>
        <v>0</v>
      </c>
      <c r="H14" s="267">
        <v>0</v>
      </c>
      <c r="I14" s="268">
        <f t="shared" si="1"/>
        <v>0</v>
      </c>
      <c r="J14" s="267">
        <v>0</v>
      </c>
      <c r="K14" s="268">
        <f t="shared" si="2"/>
        <v>0</v>
      </c>
      <c r="O14" s="260">
        <v>2</v>
      </c>
      <c r="AA14" s="233">
        <v>1</v>
      </c>
      <c r="AB14" s="233">
        <v>7</v>
      </c>
      <c r="AC14" s="233">
        <v>7</v>
      </c>
      <c r="AZ14" s="233">
        <v>2</v>
      </c>
      <c r="BA14" s="233">
        <f t="shared" si="3"/>
        <v>0</v>
      </c>
      <c r="BB14" s="233">
        <f t="shared" si="4"/>
        <v>0</v>
      </c>
      <c r="BC14" s="233">
        <f t="shared" si="5"/>
        <v>0</v>
      </c>
      <c r="BD14" s="233">
        <f t="shared" si="6"/>
        <v>0</v>
      </c>
      <c r="BE14" s="233">
        <f t="shared" si="7"/>
        <v>0</v>
      </c>
      <c r="CA14" s="260">
        <v>1</v>
      </c>
      <c r="CB14" s="260">
        <v>7</v>
      </c>
    </row>
    <row r="15" spans="1:80" ht="22.5">
      <c r="A15" s="261">
        <v>8</v>
      </c>
      <c r="B15" s="262" t="s">
        <v>1461</v>
      </c>
      <c r="C15" s="263" t="s">
        <v>1462</v>
      </c>
      <c r="D15" s="264" t="s">
        <v>182</v>
      </c>
      <c r="E15" s="265">
        <v>57</v>
      </c>
      <c r="F15" s="265">
        <v>0</v>
      </c>
      <c r="G15" s="266">
        <f t="shared" si="0"/>
        <v>0</v>
      </c>
      <c r="H15" s="267">
        <v>0</v>
      </c>
      <c r="I15" s="268">
        <f t="shared" si="1"/>
        <v>0</v>
      </c>
      <c r="J15" s="267">
        <v>0</v>
      </c>
      <c r="K15" s="268">
        <f t="shared" si="2"/>
        <v>0</v>
      </c>
      <c r="O15" s="260">
        <v>2</v>
      </c>
      <c r="AA15" s="233">
        <v>1</v>
      </c>
      <c r="AB15" s="233">
        <v>7</v>
      </c>
      <c r="AC15" s="233">
        <v>7</v>
      </c>
      <c r="AZ15" s="233">
        <v>2</v>
      </c>
      <c r="BA15" s="233">
        <f t="shared" si="3"/>
        <v>0</v>
      </c>
      <c r="BB15" s="233">
        <f t="shared" si="4"/>
        <v>0</v>
      </c>
      <c r="BC15" s="233">
        <f t="shared" si="5"/>
        <v>0</v>
      </c>
      <c r="BD15" s="233">
        <f t="shared" si="6"/>
        <v>0</v>
      </c>
      <c r="BE15" s="233">
        <f t="shared" si="7"/>
        <v>0</v>
      </c>
      <c r="CA15" s="260">
        <v>1</v>
      </c>
      <c r="CB15" s="260">
        <v>7</v>
      </c>
    </row>
    <row r="16" spans="1:80" ht="22.5">
      <c r="A16" s="261">
        <v>9</v>
      </c>
      <c r="B16" s="262" t="s">
        <v>1463</v>
      </c>
      <c r="C16" s="263" t="s">
        <v>1464</v>
      </c>
      <c r="D16" s="264" t="s">
        <v>182</v>
      </c>
      <c r="E16" s="265">
        <v>12</v>
      </c>
      <c r="F16" s="265">
        <v>0</v>
      </c>
      <c r="G16" s="266">
        <f t="shared" si="0"/>
        <v>0</v>
      </c>
      <c r="H16" s="267">
        <v>0</v>
      </c>
      <c r="I16" s="268">
        <f t="shared" si="1"/>
        <v>0</v>
      </c>
      <c r="J16" s="267">
        <v>0</v>
      </c>
      <c r="K16" s="268">
        <f t="shared" si="2"/>
        <v>0</v>
      </c>
      <c r="O16" s="260">
        <v>2</v>
      </c>
      <c r="AA16" s="233">
        <v>1</v>
      </c>
      <c r="AB16" s="233">
        <v>7</v>
      </c>
      <c r="AC16" s="233">
        <v>7</v>
      </c>
      <c r="AZ16" s="233">
        <v>2</v>
      </c>
      <c r="BA16" s="233">
        <f t="shared" si="3"/>
        <v>0</v>
      </c>
      <c r="BB16" s="233">
        <f t="shared" si="4"/>
        <v>0</v>
      </c>
      <c r="BC16" s="233">
        <f t="shared" si="5"/>
        <v>0</v>
      </c>
      <c r="BD16" s="233">
        <f t="shared" si="6"/>
        <v>0</v>
      </c>
      <c r="BE16" s="233">
        <f t="shared" si="7"/>
        <v>0</v>
      </c>
      <c r="CA16" s="260">
        <v>1</v>
      </c>
      <c r="CB16" s="260">
        <v>7</v>
      </c>
    </row>
    <row r="17" spans="1:80" ht="22.5">
      <c r="A17" s="261">
        <v>10</v>
      </c>
      <c r="B17" s="262" t="s">
        <v>1465</v>
      </c>
      <c r="C17" s="263" t="s">
        <v>1466</v>
      </c>
      <c r="D17" s="264" t="s">
        <v>182</v>
      </c>
      <c r="E17" s="265">
        <v>43</v>
      </c>
      <c r="F17" s="265">
        <v>0</v>
      </c>
      <c r="G17" s="266">
        <f t="shared" si="0"/>
        <v>0</v>
      </c>
      <c r="H17" s="267">
        <v>0</v>
      </c>
      <c r="I17" s="268">
        <f t="shared" si="1"/>
        <v>0</v>
      </c>
      <c r="J17" s="267">
        <v>0</v>
      </c>
      <c r="K17" s="268">
        <f t="shared" si="2"/>
        <v>0</v>
      </c>
      <c r="O17" s="260">
        <v>2</v>
      </c>
      <c r="AA17" s="233">
        <v>1</v>
      </c>
      <c r="AB17" s="233">
        <v>7</v>
      </c>
      <c r="AC17" s="233">
        <v>7</v>
      </c>
      <c r="AZ17" s="233">
        <v>2</v>
      </c>
      <c r="BA17" s="233">
        <f t="shared" si="3"/>
        <v>0</v>
      </c>
      <c r="BB17" s="233">
        <f t="shared" si="4"/>
        <v>0</v>
      </c>
      <c r="BC17" s="233">
        <f t="shared" si="5"/>
        <v>0</v>
      </c>
      <c r="BD17" s="233">
        <f t="shared" si="6"/>
        <v>0</v>
      </c>
      <c r="BE17" s="233">
        <f t="shared" si="7"/>
        <v>0</v>
      </c>
      <c r="CA17" s="260">
        <v>1</v>
      </c>
      <c r="CB17" s="260">
        <v>7</v>
      </c>
    </row>
    <row r="18" spans="1:80" ht="12.75">
      <c r="A18" s="261">
        <v>11</v>
      </c>
      <c r="B18" s="262" t="s">
        <v>1467</v>
      </c>
      <c r="C18" s="263" t="s">
        <v>1468</v>
      </c>
      <c r="D18" s="264" t="s">
        <v>212</v>
      </c>
      <c r="E18" s="265">
        <v>2</v>
      </c>
      <c r="F18" s="265">
        <v>0</v>
      </c>
      <c r="G18" s="266">
        <f t="shared" si="0"/>
        <v>0</v>
      </c>
      <c r="H18" s="267">
        <v>0</v>
      </c>
      <c r="I18" s="268">
        <f t="shared" si="1"/>
        <v>0</v>
      </c>
      <c r="J18" s="267">
        <v>0</v>
      </c>
      <c r="K18" s="268">
        <f t="shared" si="2"/>
        <v>0</v>
      </c>
      <c r="O18" s="260">
        <v>2</v>
      </c>
      <c r="AA18" s="233">
        <v>1</v>
      </c>
      <c r="AB18" s="233">
        <v>7</v>
      </c>
      <c r="AC18" s="233">
        <v>7</v>
      </c>
      <c r="AZ18" s="233">
        <v>2</v>
      </c>
      <c r="BA18" s="233">
        <f t="shared" si="3"/>
        <v>0</v>
      </c>
      <c r="BB18" s="233">
        <f t="shared" si="4"/>
        <v>0</v>
      </c>
      <c r="BC18" s="233">
        <f t="shared" si="5"/>
        <v>0</v>
      </c>
      <c r="BD18" s="233">
        <f t="shared" si="6"/>
        <v>0</v>
      </c>
      <c r="BE18" s="233">
        <f t="shared" si="7"/>
        <v>0</v>
      </c>
      <c r="CA18" s="260">
        <v>1</v>
      </c>
      <c r="CB18" s="260">
        <v>7</v>
      </c>
    </row>
    <row r="19" spans="1:80" ht="12.75">
      <c r="A19" s="261">
        <v>12</v>
      </c>
      <c r="B19" s="262" t="s">
        <v>1469</v>
      </c>
      <c r="C19" s="263" t="s">
        <v>1470</v>
      </c>
      <c r="D19" s="264" t="s">
        <v>212</v>
      </c>
      <c r="E19" s="265">
        <v>7</v>
      </c>
      <c r="F19" s="265">
        <v>0</v>
      </c>
      <c r="G19" s="266">
        <f t="shared" si="0"/>
        <v>0</v>
      </c>
      <c r="H19" s="267">
        <v>0</v>
      </c>
      <c r="I19" s="268">
        <f t="shared" si="1"/>
        <v>0</v>
      </c>
      <c r="J19" s="267">
        <v>0</v>
      </c>
      <c r="K19" s="268">
        <f t="shared" si="2"/>
        <v>0</v>
      </c>
      <c r="O19" s="260">
        <v>2</v>
      </c>
      <c r="AA19" s="233">
        <v>1</v>
      </c>
      <c r="AB19" s="233">
        <v>7</v>
      </c>
      <c r="AC19" s="233">
        <v>7</v>
      </c>
      <c r="AZ19" s="233">
        <v>2</v>
      </c>
      <c r="BA19" s="233">
        <f t="shared" si="3"/>
        <v>0</v>
      </c>
      <c r="BB19" s="233">
        <f t="shared" si="4"/>
        <v>0</v>
      </c>
      <c r="BC19" s="233">
        <f t="shared" si="5"/>
        <v>0</v>
      </c>
      <c r="BD19" s="233">
        <f t="shared" si="6"/>
        <v>0</v>
      </c>
      <c r="BE19" s="233">
        <f t="shared" si="7"/>
        <v>0</v>
      </c>
      <c r="CA19" s="260">
        <v>1</v>
      </c>
      <c r="CB19" s="260">
        <v>7</v>
      </c>
    </row>
    <row r="20" spans="1:80" ht="12.75">
      <c r="A20" s="261">
        <v>13</v>
      </c>
      <c r="B20" s="262" t="s">
        <v>1471</v>
      </c>
      <c r="C20" s="263" t="s">
        <v>1472</v>
      </c>
      <c r="D20" s="264" t="s">
        <v>212</v>
      </c>
      <c r="E20" s="265">
        <v>1</v>
      </c>
      <c r="F20" s="265">
        <v>0</v>
      </c>
      <c r="G20" s="266">
        <f t="shared" si="0"/>
        <v>0</v>
      </c>
      <c r="H20" s="267">
        <v>0</v>
      </c>
      <c r="I20" s="268">
        <f t="shared" si="1"/>
        <v>0</v>
      </c>
      <c r="J20" s="267">
        <v>0</v>
      </c>
      <c r="K20" s="268">
        <f t="shared" si="2"/>
        <v>0</v>
      </c>
      <c r="O20" s="260">
        <v>2</v>
      </c>
      <c r="AA20" s="233">
        <v>1</v>
      </c>
      <c r="AB20" s="233">
        <v>7</v>
      </c>
      <c r="AC20" s="233">
        <v>7</v>
      </c>
      <c r="AZ20" s="233">
        <v>2</v>
      </c>
      <c r="BA20" s="233">
        <f t="shared" si="3"/>
        <v>0</v>
      </c>
      <c r="BB20" s="233">
        <f t="shared" si="4"/>
        <v>0</v>
      </c>
      <c r="BC20" s="233">
        <f t="shared" si="5"/>
        <v>0</v>
      </c>
      <c r="BD20" s="233">
        <f t="shared" si="6"/>
        <v>0</v>
      </c>
      <c r="BE20" s="233">
        <f t="shared" si="7"/>
        <v>0</v>
      </c>
      <c r="CA20" s="260">
        <v>1</v>
      </c>
      <c r="CB20" s="260">
        <v>7</v>
      </c>
    </row>
    <row r="21" spans="1:80" ht="12.75">
      <c r="A21" s="261">
        <v>14</v>
      </c>
      <c r="B21" s="262" t="s">
        <v>1473</v>
      </c>
      <c r="C21" s="263" t="s">
        <v>1474</v>
      </c>
      <c r="D21" s="264" t="s">
        <v>212</v>
      </c>
      <c r="E21" s="265">
        <v>6</v>
      </c>
      <c r="F21" s="265">
        <v>0</v>
      </c>
      <c r="G21" s="266">
        <f t="shared" si="0"/>
        <v>0</v>
      </c>
      <c r="H21" s="267">
        <v>0</v>
      </c>
      <c r="I21" s="268">
        <f t="shared" si="1"/>
        <v>0</v>
      </c>
      <c r="J21" s="267">
        <v>0</v>
      </c>
      <c r="K21" s="268">
        <f t="shared" si="2"/>
        <v>0</v>
      </c>
      <c r="O21" s="260">
        <v>2</v>
      </c>
      <c r="AA21" s="233">
        <v>1</v>
      </c>
      <c r="AB21" s="233">
        <v>7</v>
      </c>
      <c r="AC21" s="233">
        <v>7</v>
      </c>
      <c r="AZ21" s="233">
        <v>2</v>
      </c>
      <c r="BA21" s="233">
        <f t="shared" si="3"/>
        <v>0</v>
      </c>
      <c r="BB21" s="233">
        <f t="shared" si="4"/>
        <v>0</v>
      </c>
      <c r="BC21" s="233">
        <f t="shared" si="5"/>
        <v>0</v>
      </c>
      <c r="BD21" s="233">
        <f t="shared" si="6"/>
        <v>0</v>
      </c>
      <c r="BE21" s="233">
        <f t="shared" si="7"/>
        <v>0</v>
      </c>
      <c r="CA21" s="260">
        <v>1</v>
      </c>
      <c r="CB21" s="260">
        <v>7</v>
      </c>
    </row>
    <row r="22" spans="1:80" ht="12.75">
      <c r="A22" s="261">
        <v>15</v>
      </c>
      <c r="B22" s="262" t="s">
        <v>1475</v>
      </c>
      <c r="C22" s="263" t="s">
        <v>1476</v>
      </c>
      <c r="D22" s="264" t="s">
        <v>212</v>
      </c>
      <c r="E22" s="265">
        <v>48</v>
      </c>
      <c r="F22" s="265">
        <v>0</v>
      </c>
      <c r="G22" s="266">
        <f t="shared" si="0"/>
        <v>0</v>
      </c>
      <c r="H22" s="267">
        <v>0</v>
      </c>
      <c r="I22" s="268">
        <f t="shared" si="1"/>
        <v>0</v>
      </c>
      <c r="J22" s="267">
        <v>0</v>
      </c>
      <c r="K22" s="268">
        <f t="shared" si="2"/>
        <v>0</v>
      </c>
      <c r="O22" s="260">
        <v>2</v>
      </c>
      <c r="AA22" s="233">
        <v>1</v>
      </c>
      <c r="AB22" s="233">
        <v>7</v>
      </c>
      <c r="AC22" s="233">
        <v>7</v>
      </c>
      <c r="AZ22" s="233">
        <v>2</v>
      </c>
      <c r="BA22" s="233">
        <f t="shared" si="3"/>
        <v>0</v>
      </c>
      <c r="BB22" s="233">
        <f t="shared" si="4"/>
        <v>0</v>
      </c>
      <c r="BC22" s="233">
        <f t="shared" si="5"/>
        <v>0</v>
      </c>
      <c r="BD22" s="233">
        <f t="shared" si="6"/>
        <v>0</v>
      </c>
      <c r="BE22" s="233">
        <f t="shared" si="7"/>
        <v>0</v>
      </c>
      <c r="CA22" s="260">
        <v>1</v>
      </c>
      <c r="CB22" s="260">
        <v>7</v>
      </c>
    </row>
    <row r="23" spans="1:80" ht="12.75">
      <c r="A23" s="261">
        <v>16</v>
      </c>
      <c r="B23" s="262" t="s">
        <v>1477</v>
      </c>
      <c r="C23" s="263" t="s">
        <v>1478</v>
      </c>
      <c r="D23" s="264" t="s">
        <v>212</v>
      </c>
      <c r="E23" s="265">
        <v>11</v>
      </c>
      <c r="F23" s="265">
        <v>0</v>
      </c>
      <c r="G23" s="266">
        <f t="shared" si="0"/>
        <v>0</v>
      </c>
      <c r="H23" s="267">
        <v>0</v>
      </c>
      <c r="I23" s="268">
        <f t="shared" si="1"/>
        <v>0</v>
      </c>
      <c r="J23" s="267">
        <v>0</v>
      </c>
      <c r="K23" s="268">
        <f t="shared" si="2"/>
        <v>0</v>
      </c>
      <c r="O23" s="260">
        <v>2</v>
      </c>
      <c r="AA23" s="233">
        <v>1</v>
      </c>
      <c r="AB23" s="233">
        <v>7</v>
      </c>
      <c r="AC23" s="233">
        <v>7</v>
      </c>
      <c r="AZ23" s="233">
        <v>2</v>
      </c>
      <c r="BA23" s="233">
        <f t="shared" si="3"/>
        <v>0</v>
      </c>
      <c r="BB23" s="233">
        <f t="shared" si="4"/>
        <v>0</v>
      </c>
      <c r="BC23" s="233">
        <f t="shared" si="5"/>
        <v>0</v>
      </c>
      <c r="BD23" s="233">
        <f t="shared" si="6"/>
        <v>0</v>
      </c>
      <c r="BE23" s="233">
        <f t="shared" si="7"/>
        <v>0</v>
      </c>
      <c r="CA23" s="260">
        <v>1</v>
      </c>
      <c r="CB23" s="260">
        <v>7</v>
      </c>
    </row>
    <row r="24" spans="1:80" ht="22.5">
      <c r="A24" s="261">
        <v>17</v>
      </c>
      <c r="B24" s="262" t="s">
        <v>1479</v>
      </c>
      <c r="C24" s="263" t="s">
        <v>1480</v>
      </c>
      <c r="D24" s="264" t="s">
        <v>212</v>
      </c>
      <c r="E24" s="265">
        <v>1</v>
      </c>
      <c r="F24" s="265">
        <v>0</v>
      </c>
      <c r="G24" s="266">
        <f t="shared" si="0"/>
        <v>0</v>
      </c>
      <c r="H24" s="267">
        <v>0</v>
      </c>
      <c r="I24" s="268">
        <f t="shared" si="1"/>
        <v>0</v>
      </c>
      <c r="J24" s="267">
        <v>0</v>
      </c>
      <c r="K24" s="268">
        <f t="shared" si="2"/>
        <v>0</v>
      </c>
      <c r="O24" s="260">
        <v>2</v>
      </c>
      <c r="AA24" s="233">
        <v>1</v>
      </c>
      <c r="AB24" s="233">
        <v>7</v>
      </c>
      <c r="AC24" s="233">
        <v>7</v>
      </c>
      <c r="AZ24" s="233">
        <v>2</v>
      </c>
      <c r="BA24" s="233">
        <f t="shared" si="3"/>
        <v>0</v>
      </c>
      <c r="BB24" s="233">
        <f t="shared" si="4"/>
        <v>0</v>
      </c>
      <c r="BC24" s="233">
        <f t="shared" si="5"/>
        <v>0</v>
      </c>
      <c r="BD24" s="233">
        <f t="shared" si="6"/>
        <v>0</v>
      </c>
      <c r="BE24" s="233">
        <f t="shared" si="7"/>
        <v>0</v>
      </c>
      <c r="CA24" s="260">
        <v>1</v>
      </c>
      <c r="CB24" s="260">
        <v>7</v>
      </c>
    </row>
    <row r="25" spans="1:80" ht="12.75">
      <c r="A25" s="261">
        <v>18</v>
      </c>
      <c r="B25" s="262" t="s">
        <v>1481</v>
      </c>
      <c r="C25" s="263" t="s">
        <v>1482</v>
      </c>
      <c r="D25" s="264" t="s">
        <v>93</v>
      </c>
      <c r="E25" s="265">
        <v>1</v>
      </c>
      <c r="F25" s="265">
        <v>0</v>
      </c>
      <c r="G25" s="266">
        <f t="shared" si="0"/>
        <v>0</v>
      </c>
      <c r="H25" s="267">
        <v>0</v>
      </c>
      <c r="I25" s="268">
        <f t="shared" si="1"/>
        <v>0</v>
      </c>
      <c r="J25" s="267"/>
      <c r="K25" s="268">
        <f t="shared" si="2"/>
        <v>0</v>
      </c>
      <c r="O25" s="260">
        <v>2</v>
      </c>
      <c r="AA25" s="233">
        <v>12</v>
      </c>
      <c r="AB25" s="233">
        <v>0</v>
      </c>
      <c r="AC25" s="233">
        <v>18</v>
      </c>
      <c r="AZ25" s="233">
        <v>2</v>
      </c>
      <c r="BA25" s="233">
        <f t="shared" si="3"/>
        <v>0</v>
      </c>
      <c r="BB25" s="233">
        <f t="shared" si="4"/>
        <v>0</v>
      </c>
      <c r="BC25" s="233">
        <f t="shared" si="5"/>
        <v>0</v>
      </c>
      <c r="BD25" s="233">
        <f t="shared" si="6"/>
        <v>0</v>
      </c>
      <c r="BE25" s="233">
        <f t="shared" si="7"/>
        <v>0</v>
      </c>
      <c r="CA25" s="260">
        <v>12</v>
      </c>
      <c r="CB25" s="260">
        <v>0</v>
      </c>
    </row>
    <row r="26" spans="1:80" ht="12.75">
      <c r="A26" s="261">
        <v>19</v>
      </c>
      <c r="B26" s="262" t="s">
        <v>1483</v>
      </c>
      <c r="C26" s="263" t="s">
        <v>1484</v>
      </c>
      <c r="D26" s="264" t="s">
        <v>212</v>
      </c>
      <c r="E26" s="265">
        <v>1</v>
      </c>
      <c r="F26" s="265">
        <v>0</v>
      </c>
      <c r="G26" s="266">
        <f t="shared" si="0"/>
        <v>0</v>
      </c>
      <c r="H26" s="267">
        <v>0</v>
      </c>
      <c r="I26" s="268">
        <f t="shared" si="1"/>
        <v>0</v>
      </c>
      <c r="J26" s="267">
        <v>0</v>
      </c>
      <c r="K26" s="268">
        <f t="shared" si="2"/>
        <v>0</v>
      </c>
      <c r="O26" s="260">
        <v>2</v>
      </c>
      <c r="AA26" s="233">
        <v>1</v>
      </c>
      <c r="AB26" s="233">
        <v>7</v>
      </c>
      <c r="AC26" s="233">
        <v>7</v>
      </c>
      <c r="AZ26" s="233">
        <v>2</v>
      </c>
      <c r="BA26" s="233">
        <f t="shared" si="3"/>
        <v>0</v>
      </c>
      <c r="BB26" s="233">
        <f t="shared" si="4"/>
        <v>0</v>
      </c>
      <c r="BC26" s="233">
        <f t="shared" si="5"/>
        <v>0</v>
      </c>
      <c r="BD26" s="233">
        <f t="shared" si="6"/>
        <v>0</v>
      </c>
      <c r="BE26" s="233">
        <f t="shared" si="7"/>
        <v>0</v>
      </c>
      <c r="CA26" s="260">
        <v>1</v>
      </c>
      <c r="CB26" s="260">
        <v>7</v>
      </c>
    </row>
    <row r="27" spans="1:80" ht="22.5">
      <c r="A27" s="261">
        <v>20</v>
      </c>
      <c r="B27" s="262" t="s">
        <v>1485</v>
      </c>
      <c r="C27" s="263" t="s">
        <v>1486</v>
      </c>
      <c r="D27" s="264" t="s">
        <v>93</v>
      </c>
      <c r="E27" s="265">
        <v>1</v>
      </c>
      <c r="F27" s="265">
        <v>0</v>
      </c>
      <c r="G27" s="266">
        <f t="shared" si="0"/>
        <v>0</v>
      </c>
      <c r="H27" s="267">
        <v>0</v>
      </c>
      <c r="I27" s="268">
        <f t="shared" si="1"/>
        <v>0</v>
      </c>
      <c r="J27" s="267"/>
      <c r="K27" s="268">
        <f t="shared" si="2"/>
        <v>0</v>
      </c>
      <c r="O27" s="260">
        <v>2</v>
      </c>
      <c r="AA27" s="233">
        <v>12</v>
      </c>
      <c r="AB27" s="233">
        <v>0</v>
      </c>
      <c r="AC27" s="233">
        <v>20</v>
      </c>
      <c r="AZ27" s="233">
        <v>2</v>
      </c>
      <c r="BA27" s="233">
        <f t="shared" si="3"/>
        <v>0</v>
      </c>
      <c r="BB27" s="233">
        <f t="shared" si="4"/>
        <v>0</v>
      </c>
      <c r="BC27" s="233">
        <f t="shared" si="5"/>
        <v>0</v>
      </c>
      <c r="BD27" s="233">
        <f t="shared" si="6"/>
        <v>0</v>
      </c>
      <c r="BE27" s="233">
        <f t="shared" si="7"/>
        <v>0</v>
      </c>
      <c r="CA27" s="260">
        <v>12</v>
      </c>
      <c r="CB27" s="260">
        <v>0</v>
      </c>
    </row>
    <row r="28" spans="1:80" ht="22.5">
      <c r="A28" s="261">
        <v>21</v>
      </c>
      <c r="B28" s="262" t="s">
        <v>1487</v>
      </c>
      <c r="C28" s="263" t="s">
        <v>1488</v>
      </c>
      <c r="D28" s="264" t="s">
        <v>212</v>
      </c>
      <c r="E28" s="265">
        <v>5</v>
      </c>
      <c r="F28" s="265">
        <v>0</v>
      </c>
      <c r="G28" s="266">
        <f t="shared" si="0"/>
        <v>0</v>
      </c>
      <c r="H28" s="267">
        <v>0</v>
      </c>
      <c r="I28" s="268">
        <f t="shared" si="1"/>
        <v>0</v>
      </c>
      <c r="J28" s="267">
        <v>0</v>
      </c>
      <c r="K28" s="268">
        <f t="shared" si="2"/>
        <v>0</v>
      </c>
      <c r="O28" s="260">
        <v>2</v>
      </c>
      <c r="AA28" s="233">
        <v>1</v>
      </c>
      <c r="AB28" s="233">
        <v>7</v>
      </c>
      <c r="AC28" s="233">
        <v>7</v>
      </c>
      <c r="AZ28" s="233">
        <v>2</v>
      </c>
      <c r="BA28" s="233">
        <f t="shared" si="3"/>
        <v>0</v>
      </c>
      <c r="BB28" s="233">
        <f t="shared" si="4"/>
        <v>0</v>
      </c>
      <c r="BC28" s="233">
        <f t="shared" si="5"/>
        <v>0</v>
      </c>
      <c r="BD28" s="233">
        <f t="shared" si="6"/>
        <v>0</v>
      </c>
      <c r="BE28" s="233">
        <f t="shared" si="7"/>
        <v>0</v>
      </c>
      <c r="CA28" s="260">
        <v>1</v>
      </c>
      <c r="CB28" s="260">
        <v>7</v>
      </c>
    </row>
    <row r="29" spans="1:80" ht="12.75">
      <c r="A29" s="261">
        <v>22</v>
      </c>
      <c r="B29" s="262" t="s">
        <v>1489</v>
      </c>
      <c r="C29" s="263" t="s">
        <v>1490</v>
      </c>
      <c r="D29" s="264" t="s">
        <v>212</v>
      </c>
      <c r="E29" s="265">
        <v>4</v>
      </c>
      <c r="F29" s="265">
        <v>0</v>
      </c>
      <c r="G29" s="266">
        <f t="shared" si="0"/>
        <v>0</v>
      </c>
      <c r="H29" s="267">
        <v>0</v>
      </c>
      <c r="I29" s="268">
        <f t="shared" si="1"/>
        <v>0</v>
      </c>
      <c r="J29" s="267">
        <v>0</v>
      </c>
      <c r="K29" s="268">
        <f t="shared" si="2"/>
        <v>0</v>
      </c>
      <c r="O29" s="260">
        <v>2</v>
      </c>
      <c r="AA29" s="233">
        <v>1</v>
      </c>
      <c r="AB29" s="233">
        <v>7</v>
      </c>
      <c r="AC29" s="233">
        <v>7</v>
      </c>
      <c r="AZ29" s="233">
        <v>2</v>
      </c>
      <c r="BA29" s="233">
        <f t="shared" si="3"/>
        <v>0</v>
      </c>
      <c r="BB29" s="233">
        <f t="shared" si="4"/>
        <v>0</v>
      </c>
      <c r="BC29" s="233">
        <f t="shared" si="5"/>
        <v>0</v>
      </c>
      <c r="BD29" s="233">
        <f t="shared" si="6"/>
        <v>0</v>
      </c>
      <c r="BE29" s="233">
        <f t="shared" si="7"/>
        <v>0</v>
      </c>
      <c r="CA29" s="260">
        <v>1</v>
      </c>
      <c r="CB29" s="260">
        <v>7</v>
      </c>
    </row>
    <row r="30" spans="1:80" ht="22.5">
      <c r="A30" s="261">
        <v>23</v>
      </c>
      <c r="B30" s="262" t="s">
        <v>1491</v>
      </c>
      <c r="C30" s="263" t="s">
        <v>1492</v>
      </c>
      <c r="D30" s="264" t="s">
        <v>212</v>
      </c>
      <c r="E30" s="265">
        <v>6</v>
      </c>
      <c r="F30" s="265">
        <v>0</v>
      </c>
      <c r="G30" s="266">
        <f t="shared" si="0"/>
        <v>0</v>
      </c>
      <c r="H30" s="267">
        <v>0</v>
      </c>
      <c r="I30" s="268">
        <f t="shared" si="1"/>
        <v>0</v>
      </c>
      <c r="J30" s="267">
        <v>0</v>
      </c>
      <c r="K30" s="268">
        <f t="shared" si="2"/>
        <v>0</v>
      </c>
      <c r="O30" s="260">
        <v>2</v>
      </c>
      <c r="AA30" s="233">
        <v>1</v>
      </c>
      <c r="AB30" s="233">
        <v>7</v>
      </c>
      <c r="AC30" s="233">
        <v>7</v>
      </c>
      <c r="AZ30" s="233">
        <v>2</v>
      </c>
      <c r="BA30" s="233">
        <f t="shared" si="3"/>
        <v>0</v>
      </c>
      <c r="BB30" s="233">
        <f t="shared" si="4"/>
        <v>0</v>
      </c>
      <c r="BC30" s="233">
        <f t="shared" si="5"/>
        <v>0</v>
      </c>
      <c r="BD30" s="233">
        <f t="shared" si="6"/>
        <v>0</v>
      </c>
      <c r="BE30" s="233">
        <f t="shared" si="7"/>
        <v>0</v>
      </c>
      <c r="CA30" s="260">
        <v>1</v>
      </c>
      <c r="CB30" s="260">
        <v>7</v>
      </c>
    </row>
    <row r="31" spans="1:80" ht="12.75">
      <c r="A31" s="261">
        <v>24</v>
      </c>
      <c r="B31" s="262" t="s">
        <v>1493</v>
      </c>
      <c r="C31" s="263" t="s">
        <v>1494</v>
      </c>
      <c r="D31" s="264" t="s">
        <v>212</v>
      </c>
      <c r="E31" s="265">
        <v>3</v>
      </c>
      <c r="F31" s="265">
        <v>0</v>
      </c>
      <c r="G31" s="266">
        <f t="shared" si="0"/>
        <v>0</v>
      </c>
      <c r="H31" s="267">
        <v>0</v>
      </c>
      <c r="I31" s="268">
        <f t="shared" si="1"/>
        <v>0</v>
      </c>
      <c r="J31" s="267">
        <v>0</v>
      </c>
      <c r="K31" s="268">
        <f t="shared" si="2"/>
        <v>0</v>
      </c>
      <c r="O31" s="260">
        <v>2</v>
      </c>
      <c r="AA31" s="233">
        <v>1</v>
      </c>
      <c r="AB31" s="233">
        <v>7</v>
      </c>
      <c r="AC31" s="233">
        <v>7</v>
      </c>
      <c r="AZ31" s="233">
        <v>2</v>
      </c>
      <c r="BA31" s="233">
        <f t="shared" si="3"/>
        <v>0</v>
      </c>
      <c r="BB31" s="233">
        <f t="shared" si="4"/>
        <v>0</v>
      </c>
      <c r="BC31" s="233">
        <f t="shared" si="5"/>
        <v>0</v>
      </c>
      <c r="BD31" s="233">
        <f t="shared" si="6"/>
        <v>0</v>
      </c>
      <c r="BE31" s="233">
        <f t="shared" si="7"/>
        <v>0</v>
      </c>
      <c r="CA31" s="260">
        <v>1</v>
      </c>
      <c r="CB31" s="260">
        <v>7</v>
      </c>
    </row>
    <row r="32" spans="1:80" ht="22.5">
      <c r="A32" s="261">
        <v>25</v>
      </c>
      <c r="B32" s="262" t="s">
        <v>1495</v>
      </c>
      <c r="C32" s="263" t="s">
        <v>1496</v>
      </c>
      <c r="D32" s="264" t="s">
        <v>93</v>
      </c>
      <c r="E32" s="265">
        <v>2</v>
      </c>
      <c r="F32" s="265">
        <v>0</v>
      </c>
      <c r="G32" s="266">
        <f t="shared" si="0"/>
        <v>0</v>
      </c>
      <c r="H32" s="267">
        <v>0</v>
      </c>
      <c r="I32" s="268">
        <f t="shared" si="1"/>
        <v>0</v>
      </c>
      <c r="J32" s="267"/>
      <c r="K32" s="268">
        <f t="shared" si="2"/>
        <v>0</v>
      </c>
      <c r="O32" s="260">
        <v>2</v>
      </c>
      <c r="AA32" s="233">
        <v>12</v>
      </c>
      <c r="AB32" s="233">
        <v>0</v>
      </c>
      <c r="AC32" s="233">
        <v>25</v>
      </c>
      <c r="AZ32" s="233">
        <v>2</v>
      </c>
      <c r="BA32" s="233">
        <f t="shared" si="3"/>
        <v>0</v>
      </c>
      <c r="BB32" s="233">
        <f t="shared" si="4"/>
        <v>0</v>
      </c>
      <c r="BC32" s="233">
        <f t="shared" si="5"/>
        <v>0</v>
      </c>
      <c r="BD32" s="233">
        <f t="shared" si="6"/>
        <v>0</v>
      </c>
      <c r="BE32" s="233">
        <f t="shared" si="7"/>
        <v>0</v>
      </c>
      <c r="CA32" s="260">
        <v>12</v>
      </c>
      <c r="CB32" s="260">
        <v>0</v>
      </c>
    </row>
    <row r="33" spans="1:80" ht="22.5">
      <c r="A33" s="261">
        <v>26</v>
      </c>
      <c r="B33" s="262" t="s">
        <v>1497</v>
      </c>
      <c r="C33" s="263" t="s">
        <v>1498</v>
      </c>
      <c r="D33" s="264" t="s">
        <v>93</v>
      </c>
      <c r="E33" s="265">
        <v>3</v>
      </c>
      <c r="F33" s="265">
        <v>0</v>
      </c>
      <c r="G33" s="266">
        <f t="shared" si="0"/>
        <v>0</v>
      </c>
      <c r="H33" s="267">
        <v>0</v>
      </c>
      <c r="I33" s="268">
        <f t="shared" si="1"/>
        <v>0</v>
      </c>
      <c r="J33" s="267"/>
      <c r="K33" s="268">
        <f t="shared" si="2"/>
        <v>0</v>
      </c>
      <c r="O33" s="260">
        <v>2</v>
      </c>
      <c r="AA33" s="233">
        <v>12</v>
      </c>
      <c r="AB33" s="233">
        <v>0</v>
      </c>
      <c r="AC33" s="233">
        <v>26</v>
      </c>
      <c r="AZ33" s="233">
        <v>2</v>
      </c>
      <c r="BA33" s="233">
        <f t="shared" si="3"/>
        <v>0</v>
      </c>
      <c r="BB33" s="233">
        <f t="shared" si="4"/>
        <v>0</v>
      </c>
      <c r="BC33" s="233">
        <f t="shared" si="5"/>
        <v>0</v>
      </c>
      <c r="BD33" s="233">
        <f t="shared" si="6"/>
        <v>0</v>
      </c>
      <c r="BE33" s="233">
        <f t="shared" si="7"/>
        <v>0</v>
      </c>
      <c r="CA33" s="260">
        <v>12</v>
      </c>
      <c r="CB33" s="260">
        <v>0</v>
      </c>
    </row>
    <row r="34" spans="1:80" ht="12.75">
      <c r="A34" s="261">
        <v>27</v>
      </c>
      <c r="B34" s="262" t="s">
        <v>1499</v>
      </c>
      <c r="C34" s="263" t="s">
        <v>1500</v>
      </c>
      <c r="D34" s="264" t="s">
        <v>212</v>
      </c>
      <c r="E34" s="265">
        <v>10</v>
      </c>
      <c r="F34" s="265">
        <v>0</v>
      </c>
      <c r="G34" s="266">
        <f t="shared" si="0"/>
        <v>0</v>
      </c>
      <c r="H34" s="267">
        <v>0</v>
      </c>
      <c r="I34" s="268">
        <f t="shared" si="1"/>
        <v>0</v>
      </c>
      <c r="J34" s="267">
        <v>0</v>
      </c>
      <c r="K34" s="268">
        <f t="shared" si="2"/>
        <v>0</v>
      </c>
      <c r="O34" s="260">
        <v>2</v>
      </c>
      <c r="AA34" s="233">
        <v>1</v>
      </c>
      <c r="AB34" s="233">
        <v>7</v>
      </c>
      <c r="AC34" s="233">
        <v>7</v>
      </c>
      <c r="AZ34" s="233">
        <v>2</v>
      </c>
      <c r="BA34" s="233">
        <f t="shared" si="3"/>
        <v>0</v>
      </c>
      <c r="BB34" s="233">
        <f t="shared" si="4"/>
        <v>0</v>
      </c>
      <c r="BC34" s="233">
        <f t="shared" si="5"/>
        <v>0</v>
      </c>
      <c r="BD34" s="233">
        <f t="shared" si="6"/>
        <v>0</v>
      </c>
      <c r="BE34" s="233">
        <f t="shared" si="7"/>
        <v>0</v>
      </c>
      <c r="CA34" s="260">
        <v>1</v>
      </c>
      <c r="CB34" s="260">
        <v>7</v>
      </c>
    </row>
    <row r="35" spans="1:80" ht="22.5">
      <c r="A35" s="261">
        <v>28</v>
      </c>
      <c r="B35" s="262" t="s">
        <v>1501</v>
      </c>
      <c r="C35" s="263" t="s">
        <v>1502</v>
      </c>
      <c r="D35" s="264" t="s">
        <v>93</v>
      </c>
      <c r="E35" s="265">
        <v>10</v>
      </c>
      <c r="F35" s="265">
        <v>0</v>
      </c>
      <c r="G35" s="266">
        <f t="shared" si="0"/>
        <v>0</v>
      </c>
      <c r="H35" s="267">
        <v>0</v>
      </c>
      <c r="I35" s="268">
        <f t="shared" si="1"/>
        <v>0</v>
      </c>
      <c r="J35" s="267"/>
      <c r="K35" s="268">
        <f t="shared" si="2"/>
        <v>0</v>
      </c>
      <c r="O35" s="260">
        <v>2</v>
      </c>
      <c r="AA35" s="233">
        <v>12</v>
      </c>
      <c r="AB35" s="233">
        <v>0</v>
      </c>
      <c r="AC35" s="233">
        <v>28</v>
      </c>
      <c r="AZ35" s="233">
        <v>2</v>
      </c>
      <c r="BA35" s="233">
        <f t="shared" si="3"/>
        <v>0</v>
      </c>
      <c r="BB35" s="233">
        <f t="shared" si="4"/>
        <v>0</v>
      </c>
      <c r="BC35" s="233">
        <f t="shared" si="5"/>
        <v>0</v>
      </c>
      <c r="BD35" s="233">
        <f t="shared" si="6"/>
        <v>0</v>
      </c>
      <c r="BE35" s="233">
        <f t="shared" si="7"/>
        <v>0</v>
      </c>
      <c r="CA35" s="260">
        <v>12</v>
      </c>
      <c r="CB35" s="260">
        <v>0</v>
      </c>
    </row>
    <row r="36" spans="1:80" ht="22.5">
      <c r="A36" s="261">
        <v>29</v>
      </c>
      <c r="B36" s="262" t="s">
        <v>1503</v>
      </c>
      <c r="C36" s="263" t="s">
        <v>1504</v>
      </c>
      <c r="D36" s="264" t="s">
        <v>182</v>
      </c>
      <c r="E36" s="265">
        <v>23</v>
      </c>
      <c r="F36" s="265">
        <v>0</v>
      </c>
      <c r="G36" s="266">
        <f t="shared" si="0"/>
        <v>0</v>
      </c>
      <c r="H36" s="267">
        <v>0</v>
      </c>
      <c r="I36" s="268">
        <f t="shared" si="1"/>
        <v>0</v>
      </c>
      <c r="J36" s="267">
        <v>0</v>
      </c>
      <c r="K36" s="268">
        <f t="shared" si="2"/>
        <v>0</v>
      </c>
      <c r="O36" s="260">
        <v>2</v>
      </c>
      <c r="AA36" s="233">
        <v>1</v>
      </c>
      <c r="AB36" s="233">
        <v>7</v>
      </c>
      <c r="AC36" s="233">
        <v>7</v>
      </c>
      <c r="AZ36" s="233">
        <v>2</v>
      </c>
      <c r="BA36" s="233">
        <f t="shared" si="3"/>
        <v>0</v>
      </c>
      <c r="BB36" s="233">
        <f t="shared" si="4"/>
        <v>0</v>
      </c>
      <c r="BC36" s="233">
        <f t="shared" si="5"/>
        <v>0</v>
      </c>
      <c r="BD36" s="233">
        <f t="shared" si="6"/>
        <v>0</v>
      </c>
      <c r="BE36" s="233">
        <f t="shared" si="7"/>
        <v>0</v>
      </c>
      <c r="CA36" s="260">
        <v>1</v>
      </c>
      <c r="CB36" s="260">
        <v>7</v>
      </c>
    </row>
    <row r="37" spans="1:80" ht="22.5">
      <c r="A37" s="261">
        <v>30</v>
      </c>
      <c r="B37" s="262" t="s">
        <v>1505</v>
      </c>
      <c r="C37" s="263" t="s">
        <v>1506</v>
      </c>
      <c r="D37" s="264" t="s">
        <v>212</v>
      </c>
      <c r="E37" s="265">
        <v>2</v>
      </c>
      <c r="F37" s="265">
        <v>0</v>
      </c>
      <c r="G37" s="266">
        <f t="shared" si="0"/>
        <v>0</v>
      </c>
      <c r="H37" s="267">
        <v>0</v>
      </c>
      <c r="I37" s="268">
        <f t="shared" si="1"/>
        <v>0</v>
      </c>
      <c r="J37" s="267">
        <v>0</v>
      </c>
      <c r="K37" s="268">
        <f t="shared" si="2"/>
        <v>0</v>
      </c>
      <c r="O37" s="260">
        <v>2</v>
      </c>
      <c r="AA37" s="233">
        <v>1</v>
      </c>
      <c r="AB37" s="233">
        <v>7</v>
      </c>
      <c r="AC37" s="233">
        <v>7</v>
      </c>
      <c r="AZ37" s="233">
        <v>2</v>
      </c>
      <c r="BA37" s="233">
        <f t="shared" si="3"/>
        <v>0</v>
      </c>
      <c r="BB37" s="233">
        <f t="shared" si="4"/>
        <v>0</v>
      </c>
      <c r="BC37" s="233">
        <f t="shared" si="5"/>
        <v>0</v>
      </c>
      <c r="BD37" s="233">
        <f t="shared" si="6"/>
        <v>0</v>
      </c>
      <c r="BE37" s="233">
        <f t="shared" si="7"/>
        <v>0</v>
      </c>
      <c r="CA37" s="260">
        <v>1</v>
      </c>
      <c r="CB37" s="260">
        <v>7</v>
      </c>
    </row>
    <row r="38" spans="1:80" ht="12.75">
      <c r="A38" s="261">
        <v>31</v>
      </c>
      <c r="B38" s="262" t="s">
        <v>1507</v>
      </c>
      <c r="C38" s="263" t="s">
        <v>1508</v>
      </c>
      <c r="D38" s="264" t="s">
        <v>212</v>
      </c>
      <c r="E38" s="265">
        <v>1</v>
      </c>
      <c r="F38" s="265">
        <v>0</v>
      </c>
      <c r="G38" s="266">
        <f t="shared" si="0"/>
        <v>0</v>
      </c>
      <c r="H38" s="267">
        <v>0</v>
      </c>
      <c r="I38" s="268">
        <f t="shared" si="1"/>
        <v>0</v>
      </c>
      <c r="J38" s="267"/>
      <c r="K38" s="268">
        <f t="shared" si="2"/>
        <v>0</v>
      </c>
      <c r="O38" s="260">
        <v>2</v>
      </c>
      <c r="AA38" s="233">
        <v>12</v>
      </c>
      <c r="AB38" s="233">
        <v>0</v>
      </c>
      <c r="AC38" s="233">
        <v>31</v>
      </c>
      <c r="AZ38" s="233">
        <v>2</v>
      </c>
      <c r="BA38" s="233">
        <f t="shared" si="3"/>
        <v>0</v>
      </c>
      <c r="BB38" s="233">
        <f t="shared" si="4"/>
        <v>0</v>
      </c>
      <c r="BC38" s="233">
        <f t="shared" si="5"/>
        <v>0</v>
      </c>
      <c r="BD38" s="233">
        <f t="shared" si="6"/>
        <v>0</v>
      </c>
      <c r="BE38" s="233">
        <f t="shared" si="7"/>
        <v>0</v>
      </c>
      <c r="CA38" s="260">
        <v>12</v>
      </c>
      <c r="CB38" s="260">
        <v>0</v>
      </c>
    </row>
    <row r="39" spans="1:80" ht="12.75">
      <c r="A39" s="261">
        <v>32</v>
      </c>
      <c r="B39" s="262" t="s">
        <v>1509</v>
      </c>
      <c r="C39" s="263" t="s">
        <v>1510</v>
      </c>
      <c r="D39" s="264" t="s">
        <v>212</v>
      </c>
      <c r="E39" s="265">
        <v>1</v>
      </c>
      <c r="F39" s="265">
        <v>0</v>
      </c>
      <c r="G39" s="266">
        <f t="shared" si="0"/>
        <v>0</v>
      </c>
      <c r="H39" s="267">
        <v>0</v>
      </c>
      <c r="I39" s="268">
        <f t="shared" si="1"/>
        <v>0</v>
      </c>
      <c r="J39" s="267"/>
      <c r="K39" s="268">
        <f t="shared" si="2"/>
        <v>0</v>
      </c>
      <c r="O39" s="260">
        <v>2</v>
      </c>
      <c r="AA39" s="233">
        <v>12</v>
      </c>
      <c r="AB39" s="233">
        <v>0</v>
      </c>
      <c r="AC39" s="233">
        <v>32</v>
      </c>
      <c r="AZ39" s="233">
        <v>2</v>
      </c>
      <c r="BA39" s="233">
        <f t="shared" si="3"/>
        <v>0</v>
      </c>
      <c r="BB39" s="233">
        <f t="shared" si="4"/>
        <v>0</v>
      </c>
      <c r="BC39" s="233">
        <f t="shared" si="5"/>
        <v>0</v>
      </c>
      <c r="BD39" s="233">
        <f t="shared" si="6"/>
        <v>0</v>
      </c>
      <c r="BE39" s="233">
        <f t="shared" si="7"/>
        <v>0</v>
      </c>
      <c r="CA39" s="260">
        <v>12</v>
      </c>
      <c r="CB39" s="260">
        <v>0</v>
      </c>
    </row>
    <row r="40" spans="1:80" ht="12.75">
      <c r="A40" s="261">
        <v>33</v>
      </c>
      <c r="B40" s="262" t="s">
        <v>1511</v>
      </c>
      <c r="C40" s="263" t="s">
        <v>1512</v>
      </c>
      <c r="D40" s="264" t="s">
        <v>182</v>
      </c>
      <c r="E40" s="265">
        <v>416</v>
      </c>
      <c r="F40" s="265">
        <v>0</v>
      </c>
      <c r="G40" s="266">
        <f t="shared" si="0"/>
        <v>0</v>
      </c>
      <c r="H40" s="267">
        <v>0</v>
      </c>
      <c r="I40" s="268">
        <f t="shared" si="1"/>
        <v>0</v>
      </c>
      <c r="J40" s="267">
        <v>0</v>
      </c>
      <c r="K40" s="268">
        <f t="shared" si="2"/>
        <v>0</v>
      </c>
      <c r="O40" s="260">
        <v>2</v>
      </c>
      <c r="AA40" s="233">
        <v>1</v>
      </c>
      <c r="AB40" s="233">
        <v>7</v>
      </c>
      <c r="AC40" s="233">
        <v>7</v>
      </c>
      <c r="AZ40" s="233">
        <v>2</v>
      </c>
      <c r="BA40" s="233">
        <f t="shared" si="3"/>
        <v>0</v>
      </c>
      <c r="BB40" s="233">
        <f t="shared" si="4"/>
        <v>0</v>
      </c>
      <c r="BC40" s="233">
        <f t="shared" si="5"/>
        <v>0</v>
      </c>
      <c r="BD40" s="233">
        <f t="shared" si="6"/>
        <v>0</v>
      </c>
      <c r="BE40" s="233">
        <f t="shared" si="7"/>
        <v>0</v>
      </c>
      <c r="CA40" s="260">
        <v>1</v>
      </c>
      <c r="CB40" s="260">
        <v>7</v>
      </c>
    </row>
    <row r="41" spans="1:80" ht="22.5">
      <c r="A41" s="261">
        <v>34</v>
      </c>
      <c r="B41" s="262" t="s">
        <v>1513</v>
      </c>
      <c r="C41" s="263" t="s">
        <v>1514</v>
      </c>
      <c r="D41" s="264" t="s">
        <v>145</v>
      </c>
      <c r="E41" s="265">
        <v>7.8</v>
      </c>
      <c r="F41" s="265">
        <v>0</v>
      </c>
      <c r="G41" s="266">
        <f t="shared" si="0"/>
        <v>0</v>
      </c>
      <c r="H41" s="267">
        <v>0</v>
      </c>
      <c r="I41" s="268">
        <f t="shared" si="1"/>
        <v>0</v>
      </c>
      <c r="J41" s="267">
        <v>0</v>
      </c>
      <c r="K41" s="268">
        <f t="shared" si="2"/>
        <v>0</v>
      </c>
      <c r="O41" s="260">
        <v>2</v>
      </c>
      <c r="AA41" s="233">
        <v>1</v>
      </c>
      <c r="AB41" s="233">
        <v>7</v>
      </c>
      <c r="AC41" s="233">
        <v>7</v>
      </c>
      <c r="AZ41" s="233">
        <v>2</v>
      </c>
      <c r="BA41" s="233">
        <f t="shared" si="3"/>
        <v>0</v>
      </c>
      <c r="BB41" s="233">
        <f t="shared" si="4"/>
        <v>0</v>
      </c>
      <c r="BC41" s="233">
        <f t="shared" si="5"/>
        <v>0</v>
      </c>
      <c r="BD41" s="233">
        <f t="shared" si="6"/>
        <v>0</v>
      </c>
      <c r="BE41" s="233">
        <f t="shared" si="7"/>
        <v>0</v>
      </c>
      <c r="CA41" s="260">
        <v>1</v>
      </c>
      <c r="CB41" s="260">
        <v>7</v>
      </c>
    </row>
    <row r="42" spans="1:57" ht="12.75">
      <c r="A42" s="278"/>
      <c r="B42" s="279" t="s">
        <v>94</v>
      </c>
      <c r="C42" s="280" t="s">
        <v>1446</v>
      </c>
      <c r="D42" s="281"/>
      <c r="E42" s="282"/>
      <c r="F42" s="283"/>
      <c r="G42" s="284">
        <f>SUM(G7:G41)</f>
        <v>0</v>
      </c>
      <c r="H42" s="285"/>
      <c r="I42" s="286">
        <f>SUM(I7:I41)</f>
        <v>0</v>
      </c>
      <c r="J42" s="285"/>
      <c r="K42" s="286">
        <f>SUM(K7:K41)</f>
        <v>0</v>
      </c>
      <c r="O42" s="260">
        <v>4</v>
      </c>
      <c r="BA42" s="287">
        <f>SUM(BA7:BA41)</f>
        <v>0</v>
      </c>
      <c r="BB42" s="287">
        <f>SUM(BB7:BB41)</f>
        <v>0</v>
      </c>
      <c r="BC42" s="287">
        <f>SUM(BC7:BC41)</f>
        <v>0</v>
      </c>
      <c r="BD42" s="287">
        <f>SUM(BD7:BD41)</f>
        <v>0</v>
      </c>
      <c r="BE42" s="287">
        <f>SUM(BE7:BE41)</f>
        <v>0</v>
      </c>
    </row>
    <row r="43" spans="1:15" ht="12.75">
      <c r="A43" s="250" t="s">
        <v>90</v>
      </c>
      <c r="B43" s="251" t="s">
        <v>1515</v>
      </c>
      <c r="C43" s="252" t="s">
        <v>1516</v>
      </c>
      <c r="D43" s="253"/>
      <c r="E43" s="254"/>
      <c r="F43" s="254"/>
      <c r="G43" s="255"/>
      <c r="H43" s="256"/>
      <c r="I43" s="257"/>
      <c r="J43" s="258"/>
      <c r="K43" s="259"/>
      <c r="O43" s="260">
        <v>1</v>
      </c>
    </row>
    <row r="44" spans="1:80" ht="22.5">
      <c r="A44" s="261">
        <v>35</v>
      </c>
      <c r="B44" s="262" t="s">
        <v>1518</v>
      </c>
      <c r="C44" s="263" t="s">
        <v>1519</v>
      </c>
      <c r="D44" s="264" t="s">
        <v>182</v>
      </c>
      <c r="E44" s="265">
        <v>252</v>
      </c>
      <c r="F44" s="265">
        <v>0</v>
      </c>
      <c r="G44" s="266">
        <f aca="true" t="shared" si="8" ref="G44:G82">E44*F44</f>
        <v>0</v>
      </c>
      <c r="H44" s="267">
        <v>0</v>
      </c>
      <c r="I44" s="268">
        <f aca="true" t="shared" si="9" ref="I44:I82">E44*H44</f>
        <v>0</v>
      </c>
      <c r="J44" s="267">
        <v>0</v>
      </c>
      <c r="K44" s="268">
        <f aca="true" t="shared" si="10" ref="K44:K82">E44*J44</f>
        <v>0</v>
      </c>
      <c r="O44" s="260">
        <v>2</v>
      </c>
      <c r="AA44" s="233">
        <v>1</v>
      </c>
      <c r="AB44" s="233">
        <v>7</v>
      </c>
      <c r="AC44" s="233">
        <v>7</v>
      </c>
      <c r="AZ44" s="233">
        <v>2</v>
      </c>
      <c r="BA44" s="233">
        <f aca="true" t="shared" si="11" ref="BA44:BA82">IF(AZ44=1,G44,0)</f>
        <v>0</v>
      </c>
      <c r="BB44" s="233">
        <f aca="true" t="shared" si="12" ref="BB44:BB82">IF(AZ44=2,G44,0)</f>
        <v>0</v>
      </c>
      <c r="BC44" s="233">
        <f aca="true" t="shared" si="13" ref="BC44:BC82">IF(AZ44=3,G44,0)</f>
        <v>0</v>
      </c>
      <c r="BD44" s="233">
        <f aca="true" t="shared" si="14" ref="BD44:BD82">IF(AZ44=4,G44,0)</f>
        <v>0</v>
      </c>
      <c r="BE44" s="233">
        <f aca="true" t="shared" si="15" ref="BE44:BE82">IF(AZ44=5,G44,0)</f>
        <v>0</v>
      </c>
      <c r="CA44" s="260">
        <v>1</v>
      </c>
      <c r="CB44" s="260">
        <v>7</v>
      </c>
    </row>
    <row r="45" spans="1:80" ht="22.5">
      <c r="A45" s="261">
        <v>36</v>
      </c>
      <c r="B45" s="262" t="s">
        <v>1520</v>
      </c>
      <c r="C45" s="263" t="s">
        <v>1521</v>
      </c>
      <c r="D45" s="264" t="s">
        <v>182</v>
      </c>
      <c r="E45" s="265">
        <v>188</v>
      </c>
      <c r="F45" s="265">
        <v>0</v>
      </c>
      <c r="G45" s="266">
        <f t="shared" si="8"/>
        <v>0</v>
      </c>
      <c r="H45" s="267">
        <v>0</v>
      </c>
      <c r="I45" s="268">
        <f t="shared" si="9"/>
        <v>0</v>
      </c>
      <c r="J45" s="267">
        <v>0</v>
      </c>
      <c r="K45" s="268">
        <f t="shared" si="10"/>
        <v>0</v>
      </c>
      <c r="O45" s="260">
        <v>2</v>
      </c>
      <c r="AA45" s="233">
        <v>1</v>
      </c>
      <c r="AB45" s="233">
        <v>7</v>
      </c>
      <c r="AC45" s="233">
        <v>7</v>
      </c>
      <c r="AZ45" s="233">
        <v>2</v>
      </c>
      <c r="BA45" s="233">
        <f t="shared" si="11"/>
        <v>0</v>
      </c>
      <c r="BB45" s="233">
        <f t="shared" si="12"/>
        <v>0</v>
      </c>
      <c r="BC45" s="233">
        <f t="shared" si="13"/>
        <v>0</v>
      </c>
      <c r="BD45" s="233">
        <f t="shared" si="14"/>
        <v>0</v>
      </c>
      <c r="BE45" s="233">
        <f t="shared" si="15"/>
        <v>0</v>
      </c>
      <c r="CA45" s="260">
        <v>1</v>
      </c>
      <c r="CB45" s="260">
        <v>7</v>
      </c>
    </row>
    <row r="46" spans="1:80" ht="22.5">
      <c r="A46" s="261">
        <v>37</v>
      </c>
      <c r="B46" s="262" t="s">
        <v>1522</v>
      </c>
      <c r="C46" s="263" t="s">
        <v>1523</v>
      </c>
      <c r="D46" s="264" t="s">
        <v>182</v>
      </c>
      <c r="E46" s="265">
        <v>46</v>
      </c>
      <c r="F46" s="265">
        <v>0</v>
      </c>
      <c r="G46" s="266">
        <f t="shared" si="8"/>
        <v>0</v>
      </c>
      <c r="H46" s="267">
        <v>0</v>
      </c>
      <c r="I46" s="268">
        <f t="shared" si="9"/>
        <v>0</v>
      </c>
      <c r="J46" s="267">
        <v>0</v>
      </c>
      <c r="K46" s="268">
        <f t="shared" si="10"/>
        <v>0</v>
      </c>
      <c r="O46" s="260">
        <v>2</v>
      </c>
      <c r="AA46" s="233">
        <v>1</v>
      </c>
      <c r="AB46" s="233">
        <v>7</v>
      </c>
      <c r="AC46" s="233">
        <v>7</v>
      </c>
      <c r="AZ46" s="233">
        <v>2</v>
      </c>
      <c r="BA46" s="233">
        <f t="shared" si="11"/>
        <v>0</v>
      </c>
      <c r="BB46" s="233">
        <f t="shared" si="12"/>
        <v>0</v>
      </c>
      <c r="BC46" s="233">
        <f t="shared" si="13"/>
        <v>0</v>
      </c>
      <c r="BD46" s="233">
        <f t="shared" si="14"/>
        <v>0</v>
      </c>
      <c r="BE46" s="233">
        <f t="shared" si="15"/>
        <v>0</v>
      </c>
      <c r="CA46" s="260">
        <v>1</v>
      </c>
      <c r="CB46" s="260">
        <v>7</v>
      </c>
    </row>
    <row r="47" spans="1:80" ht="22.5">
      <c r="A47" s="261">
        <v>38</v>
      </c>
      <c r="B47" s="262" t="s">
        <v>1524</v>
      </c>
      <c r="C47" s="263" t="s">
        <v>1525</v>
      </c>
      <c r="D47" s="264" t="s">
        <v>182</v>
      </c>
      <c r="E47" s="265">
        <v>26</v>
      </c>
      <c r="F47" s="265">
        <v>0</v>
      </c>
      <c r="G47" s="266">
        <f t="shared" si="8"/>
        <v>0</v>
      </c>
      <c r="H47" s="267">
        <v>0</v>
      </c>
      <c r="I47" s="268">
        <f t="shared" si="9"/>
        <v>0</v>
      </c>
      <c r="J47" s="267">
        <v>0</v>
      </c>
      <c r="K47" s="268">
        <f t="shared" si="10"/>
        <v>0</v>
      </c>
      <c r="O47" s="260">
        <v>2</v>
      </c>
      <c r="AA47" s="233">
        <v>1</v>
      </c>
      <c r="AB47" s="233">
        <v>7</v>
      </c>
      <c r="AC47" s="233">
        <v>7</v>
      </c>
      <c r="AZ47" s="233">
        <v>2</v>
      </c>
      <c r="BA47" s="233">
        <f t="shared" si="11"/>
        <v>0</v>
      </c>
      <c r="BB47" s="233">
        <f t="shared" si="12"/>
        <v>0</v>
      </c>
      <c r="BC47" s="233">
        <f t="shared" si="13"/>
        <v>0</v>
      </c>
      <c r="BD47" s="233">
        <f t="shared" si="14"/>
        <v>0</v>
      </c>
      <c r="BE47" s="233">
        <f t="shared" si="15"/>
        <v>0</v>
      </c>
      <c r="CA47" s="260">
        <v>1</v>
      </c>
      <c r="CB47" s="260">
        <v>7</v>
      </c>
    </row>
    <row r="48" spans="1:80" ht="22.5">
      <c r="A48" s="261">
        <v>39</v>
      </c>
      <c r="B48" s="262" t="s">
        <v>1526</v>
      </c>
      <c r="C48" s="263" t="s">
        <v>1527</v>
      </c>
      <c r="D48" s="264" t="s">
        <v>182</v>
      </c>
      <c r="E48" s="265">
        <v>8</v>
      </c>
      <c r="F48" s="265">
        <v>0</v>
      </c>
      <c r="G48" s="266">
        <f t="shared" si="8"/>
        <v>0</v>
      </c>
      <c r="H48" s="267">
        <v>0</v>
      </c>
      <c r="I48" s="268">
        <f t="shared" si="9"/>
        <v>0</v>
      </c>
      <c r="J48" s="267">
        <v>0</v>
      </c>
      <c r="K48" s="268">
        <f t="shared" si="10"/>
        <v>0</v>
      </c>
      <c r="O48" s="260">
        <v>2</v>
      </c>
      <c r="AA48" s="233">
        <v>1</v>
      </c>
      <c r="AB48" s="233">
        <v>7</v>
      </c>
      <c r="AC48" s="233">
        <v>7</v>
      </c>
      <c r="AZ48" s="233">
        <v>2</v>
      </c>
      <c r="BA48" s="233">
        <f t="shared" si="11"/>
        <v>0</v>
      </c>
      <c r="BB48" s="233">
        <f t="shared" si="12"/>
        <v>0</v>
      </c>
      <c r="BC48" s="233">
        <f t="shared" si="13"/>
        <v>0</v>
      </c>
      <c r="BD48" s="233">
        <f t="shared" si="14"/>
        <v>0</v>
      </c>
      <c r="BE48" s="233">
        <f t="shared" si="15"/>
        <v>0</v>
      </c>
      <c r="CA48" s="260">
        <v>1</v>
      </c>
      <c r="CB48" s="260">
        <v>7</v>
      </c>
    </row>
    <row r="49" spans="1:80" ht="22.5">
      <c r="A49" s="261">
        <v>40</v>
      </c>
      <c r="B49" s="262" t="s">
        <v>1528</v>
      </c>
      <c r="C49" s="263" t="s">
        <v>1529</v>
      </c>
      <c r="D49" s="264" t="s">
        <v>182</v>
      </c>
      <c r="E49" s="265">
        <v>520</v>
      </c>
      <c r="F49" s="265">
        <v>0</v>
      </c>
      <c r="G49" s="266">
        <f t="shared" si="8"/>
        <v>0</v>
      </c>
      <c r="H49" s="267">
        <v>0</v>
      </c>
      <c r="I49" s="268">
        <f t="shared" si="9"/>
        <v>0</v>
      </c>
      <c r="J49" s="267">
        <v>0</v>
      </c>
      <c r="K49" s="268">
        <f t="shared" si="10"/>
        <v>0</v>
      </c>
      <c r="O49" s="260">
        <v>2</v>
      </c>
      <c r="AA49" s="233">
        <v>1</v>
      </c>
      <c r="AB49" s="233">
        <v>7</v>
      </c>
      <c r="AC49" s="233">
        <v>7</v>
      </c>
      <c r="AZ49" s="233">
        <v>2</v>
      </c>
      <c r="BA49" s="233">
        <f t="shared" si="11"/>
        <v>0</v>
      </c>
      <c r="BB49" s="233">
        <f t="shared" si="12"/>
        <v>0</v>
      </c>
      <c r="BC49" s="233">
        <f t="shared" si="13"/>
        <v>0</v>
      </c>
      <c r="BD49" s="233">
        <f t="shared" si="14"/>
        <v>0</v>
      </c>
      <c r="BE49" s="233">
        <f t="shared" si="15"/>
        <v>0</v>
      </c>
      <c r="CA49" s="260">
        <v>1</v>
      </c>
      <c r="CB49" s="260">
        <v>7</v>
      </c>
    </row>
    <row r="50" spans="1:80" ht="12.75">
      <c r="A50" s="261">
        <v>41</v>
      </c>
      <c r="B50" s="262" t="s">
        <v>1530</v>
      </c>
      <c r="C50" s="263" t="s">
        <v>1531</v>
      </c>
      <c r="D50" s="264" t="s">
        <v>182</v>
      </c>
      <c r="E50" s="265">
        <v>520</v>
      </c>
      <c r="F50" s="265">
        <v>0</v>
      </c>
      <c r="G50" s="266">
        <f t="shared" si="8"/>
        <v>0</v>
      </c>
      <c r="H50" s="267">
        <v>0</v>
      </c>
      <c r="I50" s="268">
        <f t="shared" si="9"/>
        <v>0</v>
      </c>
      <c r="J50" s="267">
        <v>0</v>
      </c>
      <c r="K50" s="268">
        <f t="shared" si="10"/>
        <v>0</v>
      </c>
      <c r="O50" s="260">
        <v>2</v>
      </c>
      <c r="AA50" s="233">
        <v>1</v>
      </c>
      <c r="AB50" s="233">
        <v>7</v>
      </c>
      <c r="AC50" s="233">
        <v>7</v>
      </c>
      <c r="AZ50" s="233">
        <v>2</v>
      </c>
      <c r="BA50" s="233">
        <f t="shared" si="11"/>
        <v>0</v>
      </c>
      <c r="BB50" s="233">
        <f t="shared" si="12"/>
        <v>0</v>
      </c>
      <c r="BC50" s="233">
        <f t="shared" si="13"/>
        <v>0</v>
      </c>
      <c r="BD50" s="233">
        <f t="shared" si="14"/>
        <v>0</v>
      </c>
      <c r="BE50" s="233">
        <f t="shared" si="15"/>
        <v>0</v>
      </c>
      <c r="CA50" s="260">
        <v>1</v>
      </c>
      <c r="CB50" s="260">
        <v>7</v>
      </c>
    </row>
    <row r="51" spans="1:80" ht="22.5">
      <c r="A51" s="261">
        <v>42</v>
      </c>
      <c r="B51" s="262" t="s">
        <v>1532</v>
      </c>
      <c r="C51" s="263" t="s">
        <v>1533</v>
      </c>
      <c r="D51" s="264" t="s">
        <v>182</v>
      </c>
      <c r="E51" s="265">
        <v>362</v>
      </c>
      <c r="F51" s="265">
        <v>0</v>
      </c>
      <c r="G51" s="266">
        <f t="shared" si="8"/>
        <v>0</v>
      </c>
      <c r="H51" s="267">
        <v>0</v>
      </c>
      <c r="I51" s="268">
        <f t="shared" si="9"/>
        <v>0</v>
      </c>
      <c r="J51" s="267">
        <v>0</v>
      </c>
      <c r="K51" s="268">
        <f t="shared" si="10"/>
        <v>0</v>
      </c>
      <c r="O51" s="260">
        <v>2</v>
      </c>
      <c r="AA51" s="233">
        <v>1</v>
      </c>
      <c r="AB51" s="233">
        <v>7</v>
      </c>
      <c r="AC51" s="233">
        <v>7</v>
      </c>
      <c r="AZ51" s="233">
        <v>2</v>
      </c>
      <c r="BA51" s="233">
        <f t="shared" si="11"/>
        <v>0</v>
      </c>
      <c r="BB51" s="233">
        <f t="shared" si="12"/>
        <v>0</v>
      </c>
      <c r="BC51" s="233">
        <f t="shared" si="13"/>
        <v>0</v>
      </c>
      <c r="BD51" s="233">
        <f t="shared" si="14"/>
        <v>0</v>
      </c>
      <c r="BE51" s="233">
        <f t="shared" si="15"/>
        <v>0</v>
      </c>
      <c r="CA51" s="260">
        <v>1</v>
      </c>
      <c r="CB51" s="260">
        <v>7</v>
      </c>
    </row>
    <row r="52" spans="1:80" ht="12.75">
      <c r="A52" s="261">
        <v>43</v>
      </c>
      <c r="B52" s="262" t="s">
        <v>1534</v>
      </c>
      <c r="C52" s="263" t="s">
        <v>1535</v>
      </c>
      <c r="D52" s="264" t="s">
        <v>182</v>
      </c>
      <c r="E52" s="265">
        <v>252</v>
      </c>
      <c r="F52" s="265">
        <v>0</v>
      </c>
      <c r="G52" s="266">
        <f t="shared" si="8"/>
        <v>0</v>
      </c>
      <c r="H52" s="267">
        <v>0</v>
      </c>
      <c r="I52" s="268">
        <f t="shared" si="9"/>
        <v>0</v>
      </c>
      <c r="J52" s="267">
        <v>0</v>
      </c>
      <c r="K52" s="268">
        <f t="shared" si="10"/>
        <v>0</v>
      </c>
      <c r="O52" s="260">
        <v>2</v>
      </c>
      <c r="AA52" s="233">
        <v>1</v>
      </c>
      <c r="AB52" s="233">
        <v>7</v>
      </c>
      <c r="AC52" s="233">
        <v>7</v>
      </c>
      <c r="AZ52" s="233">
        <v>2</v>
      </c>
      <c r="BA52" s="233">
        <f t="shared" si="11"/>
        <v>0</v>
      </c>
      <c r="BB52" s="233">
        <f t="shared" si="12"/>
        <v>0</v>
      </c>
      <c r="BC52" s="233">
        <f t="shared" si="13"/>
        <v>0</v>
      </c>
      <c r="BD52" s="233">
        <f t="shared" si="14"/>
        <v>0</v>
      </c>
      <c r="BE52" s="233">
        <f t="shared" si="15"/>
        <v>0</v>
      </c>
      <c r="CA52" s="260">
        <v>1</v>
      </c>
      <c r="CB52" s="260">
        <v>7</v>
      </c>
    </row>
    <row r="53" spans="1:80" ht="12.75">
      <c r="A53" s="261">
        <v>44</v>
      </c>
      <c r="B53" s="262" t="s">
        <v>1536</v>
      </c>
      <c r="C53" s="263" t="s">
        <v>1537</v>
      </c>
      <c r="D53" s="264" t="s">
        <v>182</v>
      </c>
      <c r="E53" s="265">
        <v>110</v>
      </c>
      <c r="F53" s="265">
        <v>0</v>
      </c>
      <c r="G53" s="266">
        <f t="shared" si="8"/>
        <v>0</v>
      </c>
      <c r="H53" s="267">
        <v>0</v>
      </c>
      <c r="I53" s="268">
        <f t="shared" si="9"/>
        <v>0</v>
      </c>
      <c r="J53" s="267">
        <v>0</v>
      </c>
      <c r="K53" s="268">
        <f t="shared" si="10"/>
        <v>0</v>
      </c>
      <c r="O53" s="260">
        <v>2</v>
      </c>
      <c r="AA53" s="233">
        <v>1</v>
      </c>
      <c r="AB53" s="233">
        <v>7</v>
      </c>
      <c r="AC53" s="233">
        <v>7</v>
      </c>
      <c r="AZ53" s="233">
        <v>2</v>
      </c>
      <c r="BA53" s="233">
        <f t="shared" si="11"/>
        <v>0</v>
      </c>
      <c r="BB53" s="233">
        <f t="shared" si="12"/>
        <v>0</v>
      </c>
      <c r="BC53" s="233">
        <f t="shared" si="13"/>
        <v>0</v>
      </c>
      <c r="BD53" s="233">
        <f t="shared" si="14"/>
        <v>0</v>
      </c>
      <c r="BE53" s="233">
        <f t="shared" si="15"/>
        <v>0</v>
      </c>
      <c r="CA53" s="260">
        <v>1</v>
      </c>
      <c r="CB53" s="260">
        <v>7</v>
      </c>
    </row>
    <row r="54" spans="1:80" ht="22.5">
      <c r="A54" s="261">
        <v>45</v>
      </c>
      <c r="B54" s="262" t="s">
        <v>1538</v>
      </c>
      <c r="C54" s="263" t="s">
        <v>1539</v>
      </c>
      <c r="D54" s="264" t="s">
        <v>182</v>
      </c>
      <c r="E54" s="265">
        <v>158</v>
      </c>
      <c r="F54" s="265">
        <v>0</v>
      </c>
      <c r="G54" s="266">
        <f t="shared" si="8"/>
        <v>0</v>
      </c>
      <c r="H54" s="267">
        <v>0</v>
      </c>
      <c r="I54" s="268">
        <f t="shared" si="9"/>
        <v>0</v>
      </c>
      <c r="J54" s="267">
        <v>0</v>
      </c>
      <c r="K54" s="268">
        <f t="shared" si="10"/>
        <v>0</v>
      </c>
      <c r="O54" s="260">
        <v>2</v>
      </c>
      <c r="AA54" s="233">
        <v>1</v>
      </c>
      <c r="AB54" s="233">
        <v>7</v>
      </c>
      <c r="AC54" s="233">
        <v>7</v>
      </c>
      <c r="AZ54" s="233">
        <v>2</v>
      </c>
      <c r="BA54" s="233">
        <f t="shared" si="11"/>
        <v>0</v>
      </c>
      <c r="BB54" s="233">
        <f t="shared" si="12"/>
        <v>0</v>
      </c>
      <c r="BC54" s="233">
        <f t="shared" si="13"/>
        <v>0</v>
      </c>
      <c r="BD54" s="233">
        <f t="shared" si="14"/>
        <v>0</v>
      </c>
      <c r="BE54" s="233">
        <f t="shared" si="15"/>
        <v>0</v>
      </c>
      <c r="CA54" s="260">
        <v>1</v>
      </c>
      <c r="CB54" s="260">
        <v>7</v>
      </c>
    </row>
    <row r="55" spans="1:80" ht="12.75">
      <c r="A55" s="261">
        <v>46</v>
      </c>
      <c r="B55" s="262" t="s">
        <v>1540</v>
      </c>
      <c r="C55" s="263" t="s">
        <v>1541</v>
      </c>
      <c r="D55" s="264" t="s">
        <v>182</v>
      </c>
      <c r="E55" s="265">
        <v>78</v>
      </c>
      <c r="F55" s="265">
        <v>0</v>
      </c>
      <c r="G55" s="266">
        <f t="shared" si="8"/>
        <v>0</v>
      </c>
      <c r="H55" s="267">
        <v>0</v>
      </c>
      <c r="I55" s="268">
        <f t="shared" si="9"/>
        <v>0</v>
      </c>
      <c r="J55" s="267">
        <v>0</v>
      </c>
      <c r="K55" s="268">
        <f t="shared" si="10"/>
        <v>0</v>
      </c>
      <c r="O55" s="260">
        <v>2</v>
      </c>
      <c r="AA55" s="233">
        <v>1</v>
      </c>
      <c r="AB55" s="233">
        <v>7</v>
      </c>
      <c r="AC55" s="233">
        <v>7</v>
      </c>
      <c r="AZ55" s="233">
        <v>2</v>
      </c>
      <c r="BA55" s="233">
        <f t="shared" si="11"/>
        <v>0</v>
      </c>
      <c r="BB55" s="233">
        <f t="shared" si="12"/>
        <v>0</v>
      </c>
      <c r="BC55" s="233">
        <f t="shared" si="13"/>
        <v>0</v>
      </c>
      <c r="BD55" s="233">
        <f t="shared" si="14"/>
        <v>0</v>
      </c>
      <c r="BE55" s="233">
        <f t="shared" si="15"/>
        <v>0</v>
      </c>
      <c r="CA55" s="260">
        <v>1</v>
      </c>
      <c r="CB55" s="260">
        <v>7</v>
      </c>
    </row>
    <row r="56" spans="1:80" ht="12.75">
      <c r="A56" s="261">
        <v>47</v>
      </c>
      <c r="B56" s="262" t="s">
        <v>1542</v>
      </c>
      <c r="C56" s="263" t="s">
        <v>1543</v>
      </c>
      <c r="D56" s="264" t="s">
        <v>182</v>
      </c>
      <c r="E56" s="265">
        <v>46</v>
      </c>
      <c r="F56" s="265">
        <v>0</v>
      </c>
      <c r="G56" s="266">
        <f t="shared" si="8"/>
        <v>0</v>
      </c>
      <c r="H56" s="267">
        <v>0</v>
      </c>
      <c r="I56" s="268">
        <f t="shared" si="9"/>
        <v>0</v>
      </c>
      <c r="J56" s="267">
        <v>0</v>
      </c>
      <c r="K56" s="268">
        <f t="shared" si="10"/>
        <v>0</v>
      </c>
      <c r="O56" s="260">
        <v>2</v>
      </c>
      <c r="AA56" s="233">
        <v>1</v>
      </c>
      <c r="AB56" s="233">
        <v>7</v>
      </c>
      <c r="AC56" s="233">
        <v>7</v>
      </c>
      <c r="AZ56" s="233">
        <v>2</v>
      </c>
      <c r="BA56" s="233">
        <f t="shared" si="11"/>
        <v>0</v>
      </c>
      <c r="BB56" s="233">
        <f t="shared" si="12"/>
        <v>0</v>
      </c>
      <c r="BC56" s="233">
        <f t="shared" si="13"/>
        <v>0</v>
      </c>
      <c r="BD56" s="233">
        <f t="shared" si="14"/>
        <v>0</v>
      </c>
      <c r="BE56" s="233">
        <f t="shared" si="15"/>
        <v>0</v>
      </c>
      <c r="CA56" s="260">
        <v>1</v>
      </c>
      <c r="CB56" s="260">
        <v>7</v>
      </c>
    </row>
    <row r="57" spans="1:80" ht="12.75">
      <c r="A57" s="261">
        <v>48</v>
      </c>
      <c r="B57" s="262" t="s">
        <v>1544</v>
      </c>
      <c r="C57" s="263" t="s">
        <v>1545</v>
      </c>
      <c r="D57" s="264" t="s">
        <v>182</v>
      </c>
      <c r="E57" s="265">
        <v>26</v>
      </c>
      <c r="F57" s="265">
        <v>0</v>
      </c>
      <c r="G57" s="266">
        <f t="shared" si="8"/>
        <v>0</v>
      </c>
      <c r="H57" s="267">
        <v>0</v>
      </c>
      <c r="I57" s="268">
        <f t="shared" si="9"/>
        <v>0</v>
      </c>
      <c r="J57" s="267">
        <v>0</v>
      </c>
      <c r="K57" s="268">
        <f t="shared" si="10"/>
        <v>0</v>
      </c>
      <c r="O57" s="260">
        <v>2</v>
      </c>
      <c r="AA57" s="233">
        <v>1</v>
      </c>
      <c r="AB57" s="233">
        <v>7</v>
      </c>
      <c r="AC57" s="233">
        <v>7</v>
      </c>
      <c r="AZ57" s="233">
        <v>2</v>
      </c>
      <c r="BA57" s="233">
        <f t="shared" si="11"/>
        <v>0</v>
      </c>
      <c r="BB57" s="233">
        <f t="shared" si="12"/>
        <v>0</v>
      </c>
      <c r="BC57" s="233">
        <f t="shared" si="13"/>
        <v>0</v>
      </c>
      <c r="BD57" s="233">
        <f t="shared" si="14"/>
        <v>0</v>
      </c>
      <c r="BE57" s="233">
        <f t="shared" si="15"/>
        <v>0</v>
      </c>
      <c r="CA57" s="260">
        <v>1</v>
      </c>
      <c r="CB57" s="260">
        <v>7</v>
      </c>
    </row>
    <row r="58" spans="1:80" ht="12.75">
      <c r="A58" s="261">
        <v>49</v>
      </c>
      <c r="B58" s="262" t="s">
        <v>1546</v>
      </c>
      <c r="C58" s="263" t="s">
        <v>1547</v>
      </c>
      <c r="D58" s="264" t="s">
        <v>182</v>
      </c>
      <c r="E58" s="265">
        <v>8</v>
      </c>
      <c r="F58" s="265">
        <v>0</v>
      </c>
      <c r="G58" s="266">
        <f t="shared" si="8"/>
        <v>0</v>
      </c>
      <c r="H58" s="267">
        <v>0</v>
      </c>
      <c r="I58" s="268">
        <f t="shared" si="9"/>
        <v>0</v>
      </c>
      <c r="J58" s="267">
        <v>0</v>
      </c>
      <c r="K58" s="268">
        <f t="shared" si="10"/>
        <v>0</v>
      </c>
      <c r="O58" s="260">
        <v>2</v>
      </c>
      <c r="AA58" s="233">
        <v>1</v>
      </c>
      <c r="AB58" s="233">
        <v>7</v>
      </c>
      <c r="AC58" s="233">
        <v>7</v>
      </c>
      <c r="AZ58" s="233">
        <v>2</v>
      </c>
      <c r="BA58" s="233">
        <f t="shared" si="11"/>
        <v>0</v>
      </c>
      <c r="BB58" s="233">
        <f t="shared" si="12"/>
        <v>0</v>
      </c>
      <c r="BC58" s="233">
        <f t="shared" si="13"/>
        <v>0</v>
      </c>
      <c r="BD58" s="233">
        <f t="shared" si="14"/>
        <v>0</v>
      </c>
      <c r="BE58" s="233">
        <f t="shared" si="15"/>
        <v>0</v>
      </c>
      <c r="CA58" s="260">
        <v>1</v>
      </c>
      <c r="CB58" s="260">
        <v>7</v>
      </c>
    </row>
    <row r="59" spans="1:80" ht="12.75">
      <c r="A59" s="261">
        <v>50</v>
      </c>
      <c r="B59" s="262" t="s">
        <v>1548</v>
      </c>
      <c r="C59" s="263" t="s">
        <v>1549</v>
      </c>
      <c r="D59" s="264" t="s">
        <v>212</v>
      </c>
      <c r="E59" s="265">
        <v>91</v>
      </c>
      <c r="F59" s="265">
        <v>0</v>
      </c>
      <c r="G59" s="266">
        <f t="shared" si="8"/>
        <v>0</v>
      </c>
      <c r="H59" s="267">
        <v>0</v>
      </c>
      <c r="I59" s="268">
        <f t="shared" si="9"/>
        <v>0</v>
      </c>
      <c r="J59" s="267">
        <v>0</v>
      </c>
      <c r="K59" s="268">
        <f t="shared" si="10"/>
        <v>0</v>
      </c>
      <c r="O59" s="260">
        <v>2</v>
      </c>
      <c r="AA59" s="233">
        <v>1</v>
      </c>
      <c r="AB59" s="233">
        <v>7</v>
      </c>
      <c r="AC59" s="233">
        <v>7</v>
      </c>
      <c r="AZ59" s="233">
        <v>2</v>
      </c>
      <c r="BA59" s="233">
        <f t="shared" si="11"/>
        <v>0</v>
      </c>
      <c r="BB59" s="233">
        <f t="shared" si="12"/>
        <v>0</v>
      </c>
      <c r="BC59" s="233">
        <f t="shared" si="13"/>
        <v>0</v>
      </c>
      <c r="BD59" s="233">
        <f t="shared" si="14"/>
        <v>0</v>
      </c>
      <c r="BE59" s="233">
        <f t="shared" si="15"/>
        <v>0</v>
      </c>
      <c r="CA59" s="260">
        <v>1</v>
      </c>
      <c r="CB59" s="260">
        <v>7</v>
      </c>
    </row>
    <row r="60" spans="1:80" ht="12.75">
      <c r="A60" s="261">
        <v>51</v>
      </c>
      <c r="B60" s="262" t="s">
        <v>1550</v>
      </c>
      <c r="C60" s="263" t="s">
        <v>1551</v>
      </c>
      <c r="D60" s="264" t="s">
        <v>212</v>
      </c>
      <c r="E60" s="265">
        <v>60</v>
      </c>
      <c r="F60" s="265">
        <v>0</v>
      </c>
      <c r="G60" s="266">
        <f t="shared" si="8"/>
        <v>0</v>
      </c>
      <c r="H60" s="267">
        <v>0</v>
      </c>
      <c r="I60" s="268">
        <f t="shared" si="9"/>
        <v>0</v>
      </c>
      <c r="J60" s="267">
        <v>0</v>
      </c>
      <c r="K60" s="268">
        <f t="shared" si="10"/>
        <v>0</v>
      </c>
      <c r="O60" s="260">
        <v>2</v>
      </c>
      <c r="AA60" s="233">
        <v>1</v>
      </c>
      <c r="AB60" s="233">
        <v>7</v>
      </c>
      <c r="AC60" s="233">
        <v>7</v>
      </c>
      <c r="AZ60" s="233">
        <v>2</v>
      </c>
      <c r="BA60" s="233">
        <f t="shared" si="11"/>
        <v>0</v>
      </c>
      <c r="BB60" s="233">
        <f t="shared" si="12"/>
        <v>0</v>
      </c>
      <c r="BC60" s="233">
        <f t="shared" si="13"/>
        <v>0</v>
      </c>
      <c r="BD60" s="233">
        <f t="shared" si="14"/>
        <v>0</v>
      </c>
      <c r="BE60" s="233">
        <f t="shared" si="15"/>
        <v>0</v>
      </c>
      <c r="CA60" s="260">
        <v>1</v>
      </c>
      <c r="CB60" s="260">
        <v>7</v>
      </c>
    </row>
    <row r="61" spans="1:80" ht="12.75">
      <c r="A61" s="261">
        <v>52</v>
      </c>
      <c r="B61" s="262" t="s">
        <v>1552</v>
      </c>
      <c r="C61" s="263" t="s">
        <v>1553</v>
      </c>
      <c r="D61" s="264" t="s">
        <v>1554</v>
      </c>
      <c r="E61" s="265">
        <v>31</v>
      </c>
      <c r="F61" s="265">
        <v>0</v>
      </c>
      <c r="G61" s="266">
        <f t="shared" si="8"/>
        <v>0</v>
      </c>
      <c r="H61" s="267">
        <v>0</v>
      </c>
      <c r="I61" s="268">
        <f t="shared" si="9"/>
        <v>0</v>
      </c>
      <c r="J61" s="267">
        <v>0</v>
      </c>
      <c r="K61" s="268">
        <f t="shared" si="10"/>
        <v>0</v>
      </c>
      <c r="O61" s="260">
        <v>2</v>
      </c>
      <c r="AA61" s="233">
        <v>1</v>
      </c>
      <c r="AB61" s="233">
        <v>7</v>
      </c>
      <c r="AC61" s="233">
        <v>7</v>
      </c>
      <c r="AZ61" s="233">
        <v>2</v>
      </c>
      <c r="BA61" s="233">
        <f t="shared" si="11"/>
        <v>0</v>
      </c>
      <c r="BB61" s="233">
        <f t="shared" si="12"/>
        <v>0</v>
      </c>
      <c r="BC61" s="233">
        <f t="shared" si="13"/>
        <v>0</v>
      </c>
      <c r="BD61" s="233">
        <f t="shared" si="14"/>
        <v>0</v>
      </c>
      <c r="BE61" s="233">
        <f t="shared" si="15"/>
        <v>0</v>
      </c>
      <c r="CA61" s="260">
        <v>1</v>
      </c>
      <c r="CB61" s="260">
        <v>7</v>
      </c>
    </row>
    <row r="62" spans="1:80" ht="12.75">
      <c r="A62" s="261">
        <v>53</v>
      </c>
      <c r="B62" s="262" t="s">
        <v>1555</v>
      </c>
      <c r="C62" s="263" t="s">
        <v>1556</v>
      </c>
      <c r="D62" s="264" t="s">
        <v>212</v>
      </c>
      <c r="E62" s="265">
        <v>14</v>
      </c>
      <c r="F62" s="265">
        <v>0</v>
      </c>
      <c r="G62" s="266">
        <f t="shared" si="8"/>
        <v>0</v>
      </c>
      <c r="H62" s="267">
        <v>0</v>
      </c>
      <c r="I62" s="268">
        <f t="shared" si="9"/>
        <v>0</v>
      </c>
      <c r="J62" s="267">
        <v>0</v>
      </c>
      <c r="K62" s="268">
        <f t="shared" si="10"/>
        <v>0</v>
      </c>
      <c r="O62" s="260">
        <v>2</v>
      </c>
      <c r="AA62" s="233">
        <v>1</v>
      </c>
      <c r="AB62" s="233">
        <v>7</v>
      </c>
      <c r="AC62" s="233">
        <v>7</v>
      </c>
      <c r="AZ62" s="233">
        <v>2</v>
      </c>
      <c r="BA62" s="233">
        <f t="shared" si="11"/>
        <v>0</v>
      </c>
      <c r="BB62" s="233">
        <f t="shared" si="12"/>
        <v>0</v>
      </c>
      <c r="BC62" s="233">
        <f t="shared" si="13"/>
        <v>0</v>
      </c>
      <c r="BD62" s="233">
        <f t="shared" si="14"/>
        <v>0</v>
      </c>
      <c r="BE62" s="233">
        <f t="shared" si="15"/>
        <v>0</v>
      </c>
      <c r="CA62" s="260">
        <v>1</v>
      </c>
      <c r="CB62" s="260">
        <v>7</v>
      </c>
    </row>
    <row r="63" spans="1:80" ht="12.75">
      <c r="A63" s="261">
        <v>54</v>
      </c>
      <c r="B63" s="262" t="s">
        <v>1557</v>
      </c>
      <c r="C63" s="263" t="s">
        <v>1558</v>
      </c>
      <c r="D63" s="264" t="s">
        <v>212</v>
      </c>
      <c r="E63" s="265">
        <v>18</v>
      </c>
      <c r="F63" s="265">
        <v>0</v>
      </c>
      <c r="G63" s="266">
        <f t="shared" si="8"/>
        <v>0</v>
      </c>
      <c r="H63" s="267">
        <v>0</v>
      </c>
      <c r="I63" s="268">
        <f t="shared" si="9"/>
        <v>0</v>
      </c>
      <c r="J63" s="267">
        <v>0</v>
      </c>
      <c r="K63" s="268">
        <f t="shared" si="10"/>
        <v>0</v>
      </c>
      <c r="O63" s="260">
        <v>2</v>
      </c>
      <c r="AA63" s="233">
        <v>1</v>
      </c>
      <c r="AB63" s="233">
        <v>7</v>
      </c>
      <c r="AC63" s="233">
        <v>7</v>
      </c>
      <c r="AZ63" s="233">
        <v>2</v>
      </c>
      <c r="BA63" s="233">
        <f t="shared" si="11"/>
        <v>0</v>
      </c>
      <c r="BB63" s="233">
        <f t="shared" si="12"/>
        <v>0</v>
      </c>
      <c r="BC63" s="233">
        <f t="shared" si="13"/>
        <v>0</v>
      </c>
      <c r="BD63" s="233">
        <f t="shared" si="14"/>
        <v>0</v>
      </c>
      <c r="BE63" s="233">
        <f t="shared" si="15"/>
        <v>0</v>
      </c>
      <c r="CA63" s="260">
        <v>1</v>
      </c>
      <c r="CB63" s="260">
        <v>7</v>
      </c>
    </row>
    <row r="64" spans="1:80" ht="22.5">
      <c r="A64" s="261">
        <v>55</v>
      </c>
      <c r="B64" s="262" t="s">
        <v>1559</v>
      </c>
      <c r="C64" s="263" t="s">
        <v>1560</v>
      </c>
      <c r="D64" s="264" t="s">
        <v>212</v>
      </c>
      <c r="E64" s="265">
        <v>6</v>
      </c>
      <c r="F64" s="265">
        <v>0</v>
      </c>
      <c r="G64" s="266">
        <f t="shared" si="8"/>
        <v>0</v>
      </c>
      <c r="H64" s="267">
        <v>0</v>
      </c>
      <c r="I64" s="268">
        <f t="shared" si="9"/>
        <v>0</v>
      </c>
      <c r="J64" s="267">
        <v>0</v>
      </c>
      <c r="K64" s="268">
        <f t="shared" si="10"/>
        <v>0</v>
      </c>
      <c r="O64" s="260">
        <v>2</v>
      </c>
      <c r="AA64" s="233">
        <v>1</v>
      </c>
      <c r="AB64" s="233">
        <v>7</v>
      </c>
      <c r="AC64" s="233">
        <v>7</v>
      </c>
      <c r="AZ64" s="233">
        <v>2</v>
      </c>
      <c r="BA64" s="233">
        <f t="shared" si="11"/>
        <v>0</v>
      </c>
      <c r="BB64" s="233">
        <f t="shared" si="12"/>
        <v>0</v>
      </c>
      <c r="BC64" s="233">
        <f t="shared" si="13"/>
        <v>0</v>
      </c>
      <c r="BD64" s="233">
        <f t="shared" si="14"/>
        <v>0</v>
      </c>
      <c r="BE64" s="233">
        <f t="shared" si="15"/>
        <v>0</v>
      </c>
      <c r="CA64" s="260">
        <v>1</v>
      </c>
      <c r="CB64" s="260">
        <v>7</v>
      </c>
    </row>
    <row r="65" spans="1:80" ht="22.5">
      <c r="A65" s="261">
        <v>56</v>
      </c>
      <c r="B65" s="262" t="s">
        <v>1561</v>
      </c>
      <c r="C65" s="263" t="s">
        <v>1562</v>
      </c>
      <c r="D65" s="264" t="s">
        <v>212</v>
      </c>
      <c r="E65" s="265">
        <v>3</v>
      </c>
      <c r="F65" s="265">
        <v>0</v>
      </c>
      <c r="G65" s="266">
        <f t="shared" si="8"/>
        <v>0</v>
      </c>
      <c r="H65" s="267">
        <v>0</v>
      </c>
      <c r="I65" s="268">
        <f t="shared" si="9"/>
        <v>0</v>
      </c>
      <c r="J65" s="267">
        <v>0</v>
      </c>
      <c r="K65" s="268">
        <f t="shared" si="10"/>
        <v>0</v>
      </c>
      <c r="O65" s="260">
        <v>2</v>
      </c>
      <c r="AA65" s="233">
        <v>1</v>
      </c>
      <c r="AB65" s="233">
        <v>7</v>
      </c>
      <c r="AC65" s="233">
        <v>7</v>
      </c>
      <c r="AZ65" s="233">
        <v>2</v>
      </c>
      <c r="BA65" s="233">
        <f t="shared" si="11"/>
        <v>0</v>
      </c>
      <c r="BB65" s="233">
        <f t="shared" si="12"/>
        <v>0</v>
      </c>
      <c r="BC65" s="233">
        <f t="shared" si="13"/>
        <v>0</v>
      </c>
      <c r="BD65" s="233">
        <f t="shared" si="14"/>
        <v>0</v>
      </c>
      <c r="BE65" s="233">
        <f t="shared" si="15"/>
        <v>0</v>
      </c>
      <c r="CA65" s="260">
        <v>1</v>
      </c>
      <c r="CB65" s="260">
        <v>7</v>
      </c>
    </row>
    <row r="66" spans="1:80" ht="22.5">
      <c r="A66" s="261">
        <v>57</v>
      </c>
      <c r="B66" s="262" t="s">
        <v>1563</v>
      </c>
      <c r="C66" s="263" t="s">
        <v>1564</v>
      </c>
      <c r="D66" s="264" t="s">
        <v>212</v>
      </c>
      <c r="E66" s="265">
        <v>1</v>
      </c>
      <c r="F66" s="265">
        <v>0</v>
      </c>
      <c r="G66" s="266">
        <f t="shared" si="8"/>
        <v>0</v>
      </c>
      <c r="H66" s="267">
        <v>0</v>
      </c>
      <c r="I66" s="268">
        <f t="shared" si="9"/>
        <v>0</v>
      </c>
      <c r="J66" s="267">
        <v>0</v>
      </c>
      <c r="K66" s="268">
        <f t="shared" si="10"/>
        <v>0</v>
      </c>
      <c r="O66" s="260">
        <v>2</v>
      </c>
      <c r="AA66" s="233">
        <v>1</v>
      </c>
      <c r="AB66" s="233">
        <v>7</v>
      </c>
      <c r="AC66" s="233">
        <v>7</v>
      </c>
      <c r="AZ66" s="233">
        <v>2</v>
      </c>
      <c r="BA66" s="233">
        <f t="shared" si="11"/>
        <v>0</v>
      </c>
      <c r="BB66" s="233">
        <f t="shared" si="12"/>
        <v>0</v>
      </c>
      <c r="BC66" s="233">
        <f t="shared" si="13"/>
        <v>0</v>
      </c>
      <c r="BD66" s="233">
        <f t="shared" si="14"/>
        <v>0</v>
      </c>
      <c r="BE66" s="233">
        <f t="shared" si="15"/>
        <v>0</v>
      </c>
      <c r="CA66" s="260">
        <v>1</v>
      </c>
      <c r="CB66" s="260">
        <v>7</v>
      </c>
    </row>
    <row r="67" spans="1:80" ht="12.75">
      <c r="A67" s="261">
        <v>58</v>
      </c>
      <c r="B67" s="262" t="s">
        <v>1565</v>
      </c>
      <c r="C67" s="263" t="s">
        <v>1566</v>
      </c>
      <c r="D67" s="264" t="s">
        <v>212</v>
      </c>
      <c r="E67" s="265">
        <v>1</v>
      </c>
      <c r="F67" s="265">
        <v>0</v>
      </c>
      <c r="G67" s="266">
        <f t="shared" si="8"/>
        <v>0</v>
      </c>
      <c r="H67" s="267">
        <v>0</v>
      </c>
      <c r="I67" s="268">
        <f t="shared" si="9"/>
        <v>0</v>
      </c>
      <c r="J67" s="267">
        <v>0</v>
      </c>
      <c r="K67" s="268">
        <f t="shared" si="10"/>
        <v>0</v>
      </c>
      <c r="O67" s="260">
        <v>2</v>
      </c>
      <c r="AA67" s="233">
        <v>1</v>
      </c>
      <c r="AB67" s="233">
        <v>7</v>
      </c>
      <c r="AC67" s="233">
        <v>7</v>
      </c>
      <c r="AZ67" s="233">
        <v>2</v>
      </c>
      <c r="BA67" s="233">
        <f t="shared" si="11"/>
        <v>0</v>
      </c>
      <c r="BB67" s="233">
        <f t="shared" si="12"/>
        <v>0</v>
      </c>
      <c r="BC67" s="233">
        <f t="shared" si="13"/>
        <v>0</v>
      </c>
      <c r="BD67" s="233">
        <f t="shared" si="14"/>
        <v>0</v>
      </c>
      <c r="BE67" s="233">
        <f t="shared" si="15"/>
        <v>0</v>
      </c>
      <c r="CA67" s="260">
        <v>1</v>
      </c>
      <c r="CB67" s="260">
        <v>7</v>
      </c>
    </row>
    <row r="68" spans="1:80" ht="22.5">
      <c r="A68" s="261">
        <v>59</v>
      </c>
      <c r="B68" s="262" t="s">
        <v>1567</v>
      </c>
      <c r="C68" s="263" t="s">
        <v>1568</v>
      </c>
      <c r="D68" s="264" t="s">
        <v>1132</v>
      </c>
      <c r="E68" s="265">
        <v>1</v>
      </c>
      <c r="F68" s="265">
        <v>0</v>
      </c>
      <c r="G68" s="266">
        <f t="shared" si="8"/>
        <v>0</v>
      </c>
      <c r="H68" s="267">
        <v>0</v>
      </c>
      <c r="I68" s="268">
        <f t="shared" si="9"/>
        <v>0</v>
      </c>
      <c r="J68" s="267">
        <v>0</v>
      </c>
      <c r="K68" s="268">
        <f t="shared" si="10"/>
        <v>0</v>
      </c>
      <c r="O68" s="260">
        <v>2</v>
      </c>
      <c r="AA68" s="233">
        <v>1</v>
      </c>
      <c r="AB68" s="233">
        <v>7</v>
      </c>
      <c r="AC68" s="233">
        <v>7</v>
      </c>
      <c r="AZ68" s="233">
        <v>2</v>
      </c>
      <c r="BA68" s="233">
        <f t="shared" si="11"/>
        <v>0</v>
      </c>
      <c r="BB68" s="233">
        <f t="shared" si="12"/>
        <v>0</v>
      </c>
      <c r="BC68" s="233">
        <f t="shared" si="13"/>
        <v>0</v>
      </c>
      <c r="BD68" s="233">
        <f t="shared" si="14"/>
        <v>0</v>
      </c>
      <c r="BE68" s="233">
        <f t="shared" si="15"/>
        <v>0</v>
      </c>
      <c r="CA68" s="260">
        <v>1</v>
      </c>
      <c r="CB68" s="260">
        <v>7</v>
      </c>
    </row>
    <row r="69" spans="1:80" ht="22.5">
      <c r="A69" s="261">
        <v>60</v>
      </c>
      <c r="B69" s="262" t="s">
        <v>1569</v>
      </c>
      <c r="C69" s="263" t="s">
        <v>1570</v>
      </c>
      <c r="D69" s="264" t="s">
        <v>1132</v>
      </c>
      <c r="E69" s="265">
        <v>1</v>
      </c>
      <c r="F69" s="265">
        <v>0</v>
      </c>
      <c r="G69" s="266">
        <f t="shared" si="8"/>
        <v>0</v>
      </c>
      <c r="H69" s="267">
        <v>0</v>
      </c>
      <c r="I69" s="268">
        <f t="shared" si="9"/>
        <v>0</v>
      </c>
      <c r="J69" s="267">
        <v>0</v>
      </c>
      <c r="K69" s="268">
        <f t="shared" si="10"/>
        <v>0</v>
      </c>
      <c r="O69" s="260">
        <v>2</v>
      </c>
      <c r="AA69" s="233">
        <v>1</v>
      </c>
      <c r="AB69" s="233">
        <v>7</v>
      </c>
      <c r="AC69" s="233">
        <v>7</v>
      </c>
      <c r="AZ69" s="233">
        <v>2</v>
      </c>
      <c r="BA69" s="233">
        <f t="shared" si="11"/>
        <v>0</v>
      </c>
      <c r="BB69" s="233">
        <f t="shared" si="12"/>
        <v>0</v>
      </c>
      <c r="BC69" s="233">
        <f t="shared" si="13"/>
        <v>0</v>
      </c>
      <c r="BD69" s="233">
        <f t="shared" si="14"/>
        <v>0</v>
      </c>
      <c r="BE69" s="233">
        <f t="shared" si="15"/>
        <v>0</v>
      </c>
      <c r="CA69" s="260">
        <v>1</v>
      </c>
      <c r="CB69" s="260">
        <v>7</v>
      </c>
    </row>
    <row r="70" spans="1:80" ht="12.75">
      <c r="A70" s="261">
        <v>61</v>
      </c>
      <c r="B70" s="262" t="s">
        <v>1571</v>
      </c>
      <c r="C70" s="263" t="s">
        <v>1572</v>
      </c>
      <c r="D70" s="264" t="s">
        <v>212</v>
      </c>
      <c r="E70" s="265">
        <v>4</v>
      </c>
      <c r="F70" s="265">
        <v>0</v>
      </c>
      <c r="G70" s="266">
        <f t="shared" si="8"/>
        <v>0</v>
      </c>
      <c r="H70" s="267">
        <v>0</v>
      </c>
      <c r="I70" s="268">
        <f t="shared" si="9"/>
        <v>0</v>
      </c>
      <c r="J70" s="267"/>
      <c r="K70" s="268">
        <f t="shared" si="10"/>
        <v>0</v>
      </c>
      <c r="O70" s="260">
        <v>2</v>
      </c>
      <c r="AA70" s="233">
        <v>12</v>
      </c>
      <c r="AB70" s="233">
        <v>0</v>
      </c>
      <c r="AC70" s="233">
        <v>62</v>
      </c>
      <c r="AZ70" s="233">
        <v>2</v>
      </c>
      <c r="BA70" s="233">
        <f t="shared" si="11"/>
        <v>0</v>
      </c>
      <c r="BB70" s="233">
        <f t="shared" si="12"/>
        <v>0</v>
      </c>
      <c r="BC70" s="233">
        <f t="shared" si="13"/>
        <v>0</v>
      </c>
      <c r="BD70" s="233">
        <f t="shared" si="14"/>
        <v>0</v>
      </c>
      <c r="BE70" s="233">
        <f t="shared" si="15"/>
        <v>0</v>
      </c>
      <c r="CA70" s="260">
        <v>12</v>
      </c>
      <c r="CB70" s="260">
        <v>0</v>
      </c>
    </row>
    <row r="71" spans="1:80" ht="12.75">
      <c r="A71" s="261">
        <v>62</v>
      </c>
      <c r="B71" s="262" t="s">
        <v>1573</v>
      </c>
      <c r="C71" s="263" t="s">
        <v>1574</v>
      </c>
      <c r="D71" s="264" t="s">
        <v>212</v>
      </c>
      <c r="E71" s="265">
        <v>1</v>
      </c>
      <c r="F71" s="265">
        <v>0</v>
      </c>
      <c r="G71" s="266">
        <f t="shared" si="8"/>
        <v>0</v>
      </c>
      <c r="H71" s="267">
        <v>0</v>
      </c>
      <c r="I71" s="268">
        <f t="shared" si="9"/>
        <v>0</v>
      </c>
      <c r="J71" s="267"/>
      <c r="K71" s="268">
        <f t="shared" si="10"/>
        <v>0</v>
      </c>
      <c r="O71" s="260">
        <v>2</v>
      </c>
      <c r="AA71" s="233">
        <v>12</v>
      </c>
      <c r="AB71" s="233">
        <v>0</v>
      </c>
      <c r="AC71" s="233">
        <v>63</v>
      </c>
      <c r="AZ71" s="233">
        <v>2</v>
      </c>
      <c r="BA71" s="233">
        <f t="shared" si="11"/>
        <v>0</v>
      </c>
      <c r="BB71" s="233">
        <f t="shared" si="12"/>
        <v>0</v>
      </c>
      <c r="BC71" s="233">
        <f t="shared" si="13"/>
        <v>0</v>
      </c>
      <c r="BD71" s="233">
        <f t="shared" si="14"/>
        <v>0</v>
      </c>
      <c r="BE71" s="233">
        <f t="shared" si="15"/>
        <v>0</v>
      </c>
      <c r="CA71" s="260">
        <v>12</v>
      </c>
      <c r="CB71" s="260">
        <v>0</v>
      </c>
    </row>
    <row r="72" spans="1:80" ht="12.75">
      <c r="A72" s="261">
        <v>63</v>
      </c>
      <c r="B72" s="262" t="s">
        <v>1473</v>
      </c>
      <c r="C72" s="263" t="s">
        <v>1474</v>
      </c>
      <c r="D72" s="264" t="s">
        <v>212</v>
      </c>
      <c r="E72" s="265">
        <v>11</v>
      </c>
      <c r="F72" s="265">
        <v>0</v>
      </c>
      <c r="G72" s="266">
        <f t="shared" si="8"/>
        <v>0</v>
      </c>
      <c r="H72" s="267">
        <v>0</v>
      </c>
      <c r="I72" s="268">
        <f t="shared" si="9"/>
        <v>0</v>
      </c>
      <c r="J72" s="267">
        <v>0</v>
      </c>
      <c r="K72" s="268">
        <f t="shared" si="10"/>
        <v>0</v>
      </c>
      <c r="O72" s="260">
        <v>2</v>
      </c>
      <c r="AA72" s="233">
        <v>1</v>
      </c>
      <c r="AB72" s="233">
        <v>7</v>
      </c>
      <c r="AC72" s="233">
        <v>7</v>
      </c>
      <c r="AZ72" s="233">
        <v>2</v>
      </c>
      <c r="BA72" s="233">
        <f t="shared" si="11"/>
        <v>0</v>
      </c>
      <c r="BB72" s="233">
        <f t="shared" si="12"/>
        <v>0</v>
      </c>
      <c r="BC72" s="233">
        <f t="shared" si="13"/>
        <v>0</v>
      </c>
      <c r="BD72" s="233">
        <f t="shared" si="14"/>
        <v>0</v>
      </c>
      <c r="BE72" s="233">
        <f t="shared" si="15"/>
        <v>0</v>
      </c>
      <c r="CA72" s="260">
        <v>1</v>
      </c>
      <c r="CB72" s="260">
        <v>7</v>
      </c>
    </row>
    <row r="73" spans="1:80" ht="12.75">
      <c r="A73" s="261">
        <v>64</v>
      </c>
      <c r="B73" s="262" t="s">
        <v>1575</v>
      </c>
      <c r="C73" s="263" t="s">
        <v>1576</v>
      </c>
      <c r="D73" s="264" t="s">
        <v>212</v>
      </c>
      <c r="E73" s="265">
        <v>12</v>
      </c>
      <c r="F73" s="265">
        <v>0</v>
      </c>
      <c r="G73" s="266">
        <f t="shared" si="8"/>
        <v>0</v>
      </c>
      <c r="H73" s="267">
        <v>0</v>
      </c>
      <c r="I73" s="268">
        <f t="shared" si="9"/>
        <v>0</v>
      </c>
      <c r="J73" s="267">
        <v>0</v>
      </c>
      <c r="K73" s="268">
        <f t="shared" si="10"/>
        <v>0</v>
      </c>
      <c r="O73" s="260">
        <v>2</v>
      </c>
      <c r="AA73" s="233">
        <v>1</v>
      </c>
      <c r="AB73" s="233">
        <v>7</v>
      </c>
      <c r="AC73" s="233">
        <v>7</v>
      </c>
      <c r="AZ73" s="233">
        <v>2</v>
      </c>
      <c r="BA73" s="233">
        <f t="shared" si="11"/>
        <v>0</v>
      </c>
      <c r="BB73" s="233">
        <f t="shared" si="12"/>
        <v>0</v>
      </c>
      <c r="BC73" s="233">
        <f t="shared" si="13"/>
        <v>0</v>
      </c>
      <c r="BD73" s="233">
        <f t="shared" si="14"/>
        <v>0</v>
      </c>
      <c r="BE73" s="233">
        <f t="shared" si="15"/>
        <v>0</v>
      </c>
      <c r="CA73" s="260">
        <v>1</v>
      </c>
      <c r="CB73" s="260">
        <v>7</v>
      </c>
    </row>
    <row r="74" spans="1:80" ht="12.75">
      <c r="A74" s="261">
        <v>65</v>
      </c>
      <c r="B74" s="262" t="s">
        <v>1577</v>
      </c>
      <c r="C74" s="263" t="s">
        <v>1578</v>
      </c>
      <c r="D74" s="264" t="s">
        <v>212</v>
      </c>
      <c r="E74" s="265">
        <v>19</v>
      </c>
      <c r="F74" s="265">
        <v>0</v>
      </c>
      <c r="G74" s="266">
        <f t="shared" si="8"/>
        <v>0</v>
      </c>
      <c r="H74" s="267">
        <v>0</v>
      </c>
      <c r="I74" s="268">
        <f t="shared" si="9"/>
        <v>0</v>
      </c>
      <c r="J74" s="267">
        <v>0</v>
      </c>
      <c r="K74" s="268">
        <f t="shared" si="10"/>
        <v>0</v>
      </c>
      <c r="O74" s="260">
        <v>2</v>
      </c>
      <c r="AA74" s="233">
        <v>1</v>
      </c>
      <c r="AB74" s="233">
        <v>7</v>
      </c>
      <c r="AC74" s="233">
        <v>7</v>
      </c>
      <c r="AZ74" s="233">
        <v>2</v>
      </c>
      <c r="BA74" s="233">
        <f t="shared" si="11"/>
        <v>0</v>
      </c>
      <c r="BB74" s="233">
        <f t="shared" si="12"/>
        <v>0</v>
      </c>
      <c r="BC74" s="233">
        <f t="shared" si="13"/>
        <v>0</v>
      </c>
      <c r="BD74" s="233">
        <f t="shared" si="14"/>
        <v>0</v>
      </c>
      <c r="BE74" s="233">
        <f t="shared" si="15"/>
        <v>0</v>
      </c>
      <c r="CA74" s="260">
        <v>1</v>
      </c>
      <c r="CB74" s="260">
        <v>7</v>
      </c>
    </row>
    <row r="75" spans="1:80" ht="12.75">
      <c r="A75" s="261">
        <v>66</v>
      </c>
      <c r="B75" s="262" t="s">
        <v>1579</v>
      </c>
      <c r="C75" s="263" t="s">
        <v>1580</v>
      </c>
      <c r="D75" s="264" t="s">
        <v>212</v>
      </c>
      <c r="E75" s="265">
        <v>1</v>
      </c>
      <c r="F75" s="265">
        <v>0</v>
      </c>
      <c r="G75" s="266">
        <f t="shared" si="8"/>
        <v>0</v>
      </c>
      <c r="H75" s="267">
        <v>0</v>
      </c>
      <c r="I75" s="268">
        <f t="shared" si="9"/>
        <v>0</v>
      </c>
      <c r="J75" s="267">
        <v>0</v>
      </c>
      <c r="K75" s="268">
        <f t="shared" si="10"/>
        <v>0</v>
      </c>
      <c r="O75" s="260">
        <v>2</v>
      </c>
      <c r="AA75" s="233">
        <v>1</v>
      </c>
      <c r="AB75" s="233">
        <v>7</v>
      </c>
      <c r="AC75" s="233">
        <v>7</v>
      </c>
      <c r="AZ75" s="233">
        <v>2</v>
      </c>
      <c r="BA75" s="233">
        <f t="shared" si="11"/>
        <v>0</v>
      </c>
      <c r="BB75" s="233">
        <f t="shared" si="12"/>
        <v>0</v>
      </c>
      <c r="BC75" s="233">
        <f t="shared" si="13"/>
        <v>0</v>
      </c>
      <c r="BD75" s="233">
        <f t="shared" si="14"/>
        <v>0</v>
      </c>
      <c r="BE75" s="233">
        <f t="shared" si="15"/>
        <v>0</v>
      </c>
      <c r="CA75" s="260">
        <v>1</v>
      </c>
      <c r="CB75" s="260">
        <v>7</v>
      </c>
    </row>
    <row r="76" spans="1:80" ht="12.75">
      <c r="A76" s="261">
        <v>67</v>
      </c>
      <c r="B76" s="262" t="s">
        <v>1581</v>
      </c>
      <c r="C76" s="263" t="s">
        <v>1582</v>
      </c>
      <c r="D76" s="264" t="s">
        <v>1132</v>
      </c>
      <c r="E76" s="265">
        <v>1</v>
      </c>
      <c r="F76" s="265">
        <v>0</v>
      </c>
      <c r="G76" s="266">
        <f t="shared" si="8"/>
        <v>0</v>
      </c>
      <c r="H76" s="267">
        <v>0</v>
      </c>
      <c r="I76" s="268">
        <f t="shared" si="9"/>
        <v>0</v>
      </c>
      <c r="J76" s="267">
        <v>0</v>
      </c>
      <c r="K76" s="268">
        <f t="shared" si="10"/>
        <v>0</v>
      </c>
      <c r="O76" s="260">
        <v>2</v>
      </c>
      <c r="AA76" s="233">
        <v>1</v>
      </c>
      <c r="AB76" s="233">
        <v>7</v>
      </c>
      <c r="AC76" s="233">
        <v>7</v>
      </c>
      <c r="AZ76" s="233">
        <v>2</v>
      </c>
      <c r="BA76" s="233">
        <f t="shared" si="11"/>
        <v>0</v>
      </c>
      <c r="BB76" s="233">
        <f t="shared" si="12"/>
        <v>0</v>
      </c>
      <c r="BC76" s="233">
        <f t="shared" si="13"/>
        <v>0</v>
      </c>
      <c r="BD76" s="233">
        <f t="shared" si="14"/>
        <v>0</v>
      </c>
      <c r="BE76" s="233">
        <f t="shared" si="15"/>
        <v>0</v>
      </c>
      <c r="CA76" s="260">
        <v>1</v>
      </c>
      <c r="CB76" s="260">
        <v>7</v>
      </c>
    </row>
    <row r="77" spans="1:80" ht="22.5">
      <c r="A77" s="261">
        <v>68</v>
      </c>
      <c r="B77" s="262" t="s">
        <v>1583</v>
      </c>
      <c r="C77" s="263" t="s">
        <v>1584</v>
      </c>
      <c r="D77" s="264" t="s">
        <v>212</v>
      </c>
      <c r="E77" s="265">
        <v>1</v>
      </c>
      <c r="F77" s="265">
        <v>0</v>
      </c>
      <c r="G77" s="266">
        <f t="shared" si="8"/>
        <v>0</v>
      </c>
      <c r="H77" s="267">
        <v>0</v>
      </c>
      <c r="I77" s="268">
        <f t="shared" si="9"/>
        <v>0</v>
      </c>
      <c r="J77" s="267">
        <v>0</v>
      </c>
      <c r="K77" s="268">
        <f t="shared" si="10"/>
        <v>0</v>
      </c>
      <c r="O77" s="260">
        <v>2</v>
      </c>
      <c r="AA77" s="233">
        <v>1</v>
      </c>
      <c r="AB77" s="233">
        <v>7</v>
      </c>
      <c r="AC77" s="233">
        <v>7</v>
      </c>
      <c r="AZ77" s="233">
        <v>2</v>
      </c>
      <c r="BA77" s="233">
        <f t="shared" si="11"/>
        <v>0</v>
      </c>
      <c r="BB77" s="233">
        <f t="shared" si="12"/>
        <v>0</v>
      </c>
      <c r="BC77" s="233">
        <f t="shared" si="13"/>
        <v>0</v>
      </c>
      <c r="BD77" s="233">
        <f t="shared" si="14"/>
        <v>0</v>
      </c>
      <c r="BE77" s="233">
        <f t="shared" si="15"/>
        <v>0</v>
      </c>
      <c r="CA77" s="260">
        <v>1</v>
      </c>
      <c r="CB77" s="260">
        <v>7</v>
      </c>
    </row>
    <row r="78" spans="1:80" ht="22.5">
      <c r="A78" s="261">
        <v>69</v>
      </c>
      <c r="B78" s="262" t="s">
        <v>1585</v>
      </c>
      <c r="C78" s="263" t="s">
        <v>1586</v>
      </c>
      <c r="D78" s="264" t="s">
        <v>212</v>
      </c>
      <c r="E78" s="265">
        <v>30</v>
      </c>
      <c r="F78" s="265">
        <v>0</v>
      </c>
      <c r="G78" s="266">
        <f t="shared" si="8"/>
        <v>0</v>
      </c>
      <c r="H78" s="267">
        <v>0</v>
      </c>
      <c r="I78" s="268">
        <f t="shared" si="9"/>
        <v>0</v>
      </c>
      <c r="J78" s="267">
        <v>0</v>
      </c>
      <c r="K78" s="268">
        <f t="shared" si="10"/>
        <v>0</v>
      </c>
      <c r="O78" s="260">
        <v>2</v>
      </c>
      <c r="AA78" s="233">
        <v>1</v>
      </c>
      <c r="AB78" s="233">
        <v>7</v>
      </c>
      <c r="AC78" s="233">
        <v>7</v>
      </c>
      <c r="AZ78" s="233">
        <v>2</v>
      </c>
      <c r="BA78" s="233">
        <f t="shared" si="11"/>
        <v>0</v>
      </c>
      <c r="BB78" s="233">
        <f t="shared" si="12"/>
        <v>0</v>
      </c>
      <c r="BC78" s="233">
        <f t="shared" si="13"/>
        <v>0</v>
      </c>
      <c r="BD78" s="233">
        <f t="shared" si="14"/>
        <v>0</v>
      </c>
      <c r="BE78" s="233">
        <f t="shared" si="15"/>
        <v>0</v>
      </c>
      <c r="CA78" s="260">
        <v>1</v>
      </c>
      <c r="CB78" s="260">
        <v>7</v>
      </c>
    </row>
    <row r="79" spans="1:80" ht="12.75">
      <c r="A79" s="261">
        <v>70</v>
      </c>
      <c r="B79" s="262" t="s">
        <v>1587</v>
      </c>
      <c r="C79" s="263" t="s">
        <v>1588</v>
      </c>
      <c r="D79" s="264" t="s">
        <v>182</v>
      </c>
      <c r="E79" s="265">
        <v>1</v>
      </c>
      <c r="F79" s="265">
        <v>0</v>
      </c>
      <c r="G79" s="266">
        <f t="shared" si="8"/>
        <v>0</v>
      </c>
      <c r="H79" s="267">
        <v>0</v>
      </c>
      <c r="I79" s="268">
        <f t="shared" si="9"/>
        <v>0</v>
      </c>
      <c r="J79" s="267">
        <v>0</v>
      </c>
      <c r="K79" s="268">
        <f t="shared" si="10"/>
        <v>0</v>
      </c>
      <c r="O79" s="260">
        <v>2</v>
      </c>
      <c r="AA79" s="233">
        <v>1</v>
      </c>
      <c r="AB79" s="233">
        <v>7</v>
      </c>
      <c r="AC79" s="233">
        <v>7</v>
      </c>
      <c r="AZ79" s="233">
        <v>2</v>
      </c>
      <c r="BA79" s="233">
        <f t="shared" si="11"/>
        <v>0</v>
      </c>
      <c r="BB79" s="233">
        <f t="shared" si="12"/>
        <v>0</v>
      </c>
      <c r="BC79" s="233">
        <f t="shared" si="13"/>
        <v>0</v>
      </c>
      <c r="BD79" s="233">
        <f t="shared" si="14"/>
        <v>0</v>
      </c>
      <c r="BE79" s="233">
        <f t="shared" si="15"/>
        <v>0</v>
      </c>
      <c r="CA79" s="260">
        <v>1</v>
      </c>
      <c r="CB79" s="260">
        <v>7</v>
      </c>
    </row>
    <row r="80" spans="1:80" ht="12.75">
      <c r="A80" s="261">
        <v>71</v>
      </c>
      <c r="B80" s="262" t="s">
        <v>1589</v>
      </c>
      <c r="C80" s="263" t="s">
        <v>1590</v>
      </c>
      <c r="D80" s="264" t="s">
        <v>212</v>
      </c>
      <c r="E80" s="265">
        <v>1</v>
      </c>
      <c r="F80" s="265">
        <v>0</v>
      </c>
      <c r="G80" s="266">
        <f t="shared" si="8"/>
        <v>0</v>
      </c>
      <c r="H80" s="267">
        <v>0</v>
      </c>
      <c r="I80" s="268">
        <f t="shared" si="9"/>
        <v>0</v>
      </c>
      <c r="J80" s="267"/>
      <c r="K80" s="268">
        <f t="shared" si="10"/>
        <v>0</v>
      </c>
      <c r="O80" s="260">
        <v>2</v>
      </c>
      <c r="AA80" s="233">
        <v>12</v>
      </c>
      <c r="AB80" s="233">
        <v>0</v>
      </c>
      <c r="AC80" s="233">
        <v>72</v>
      </c>
      <c r="AZ80" s="233">
        <v>2</v>
      </c>
      <c r="BA80" s="233">
        <f t="shared" si="11"/>
        <v>0</v>
      </c>
      <c r="BB80" s="233">
        <f t="shared" si="12"/>
        <v>0</v>
      </c>
      <c r="BC80" s="233">
        <f t="shared" si="13"/>
        <v>0</v>
      </c>
      <c r="BD80" s="233">
        <f t="shared" si="14"/>
        <v>0</v>
      </c>
      <c r="BE80" s="233">
        <f t="shared" si="15"/>
        <v>0</v>
      </c>
      <c r="CA80" s="260">
        <v>12</v>
      </c>
      <c r="CB80" s="260">
        <v>0</v>
      </c>
    </row>
    <row r="81" spans="1:80" ht="12.75">
      <c r="A81" s="261">
        <v>72</v>
      </c>
      <c r="B81" s="262" t="s">
        <v>1591</v>
      </c>
      <c r="C81" s="263" t="s">
        <v>1592</v>
      </c>
      <c r="D81" s="264" t="s">
        <v>1172</v>
      </c>
      <c r="E81" s="265">
        <v>1</v>
      </c>
      <c r="F81" s="265">
        <v>0</v>
      </c>
      <c r="G81" s="266">
        <f t="shared" si="8"/>
        <v>0</v>
      </c>
      <c r="H81" s="267">
        <v>0</v>
      </c>
      <c r="I81" s="268">
        <f t="shared" si="9"/>
        <v>0</v>
      </c>
      <c r="J81" s="267">
        <v>0</v>
      </c>
      <c r="K81" s="268">
        <f t="shared" si="10"/>
        <v>0</v>
      </c>
      <c r="O81" s="260">
        <v>2</v>
      </c>
      <c r="AA81" s="233">
        <v>1</v>
      </c>
      <c r="AB81" s="233">
        <v>7</v>
      </c>
      <c r="AC81" s="233">
        <v>7</v>
      </c>
      <c r="AZ81" s="233">
        <v>2</v>
      </c>
      <c r="BA81" s="233">
        <f t="shared" si="11"/>
        <v>0</v>
      </c>
      <c r="BB81" s="233">
        <f t="shared" si="12"/>
        <v>0</v>
      </c>
      <c r="BC81" s="233">
        <f t="shared" si="13"/>
        <v>0</v>
      </c>
      <c r="BD81" s="233">
        <f t="shared" si="14"/>
        <v>0</v>
      </c>
      <c r="BE81" s="233">
        <f t="shared" si="15"/>
        <v>0</v>
      </c>
      <c r="CA81" s="260">
        <v>1</v>
      </c>
      <c r="CB81" s="260">
        <v>7</v>
      </c>
    </row>
    <row r="82" spans="1:80" ht="22.5">
      <c r="A82" s="261">
        <v>73</v>
      </c>
      <c r="B82" s="262" t="s">
        <v>1593</v>
      </c>
      <c r="C82" s="263" t="s">
        <v>1594</v>
      </c>
      <c r="D82" s="264" t="s">
        <v>145</v>
      </c>
      <c r="E82" s="265">
        <v>0.891</v>
      </c>
      <c r="F82" s="265">
        <v>0</v>
      </c>
      <c r="G82" s="266">
        <f t="shared" si="8"/>
        <v>0</v>
      </c>
      <c r="H82" s="267">
        <v>0</v>
      </c>
      <c r="I82" s="268">
        <f t="shared" si="9"/>
        <v>0</v>
      </c>
      <c r="J82" s="267">
        <v>0</v>
      </c>
      <c r="K82" s="268">
        <f t="shared" si="10"/>
        <v>0</v>
      </c>
      <c r="O82" s="260">
        <v>2</v>
      </c>
      <c r="AA82" s="233">
        <v>1</v>
      </c>
      <c r="AB82" s="233">
        <v>7</v>
      </c>
      <c r="AC82" s="233">
        <v>7</v>
      </c>
      <c r="AZ82" s="233">
        <v>2</v>
      </c>
      <c r="BA82" s="233">
        <f t="shared" si="11"/>
        <v>0</v>
      </c>
      <c r="BB82" s="233">
        <f t="shared" si="12"/>
        <v>0</v>
      </c>
      <c r="BC82" s="233">
        <f t="shared" si="13"/>
        <v>0</v>
      </c>
      <c r="BD82" s="233">
        <f t="shared" si="14"/>
        <v>0</v>
      </c>
      <c r="BE82" s="233">
        <f t="shared" si="15"/>
        <v>0</v>
      </c>
      <c r="CA82" s="260">
        <v>1</v>
      </c>
      <c r="CB82" s="260">
        <v>7</v>
      </c>
    </row>
    <row r="83" spans="1:57" ht="12.75">
      <c r="A83" s="278"/>
      <c r="B83" s="279" t="s">
        <v>94</v>
      </c>
      <c r="C83" s="280" t="s">
        <v>1517</v>
      </c>
      <c r="D83" s="281"/>
      <c r="E83" s="282"/>
      <c r="F83" s="283"/>
      <c r="G83" s="284">
        <f>SUM(G43:G82)</f>
        <v>0</v>
      </c>
      <c r="H83" s="285"/>
      <c r="I83" s="286">
        <f>SUM(I43:I82)</f>
        <v>0</v>
      </c>
      <c r="J83" s="285"/>
      <c r="K83" s="286">
        <f>SUM(K43:K82)</f>
        <v>0</v>
      </c>
      <c r="O83" s="260">
        <v>4</v>
      </c>
      <c r="BA83" s="287">
        <f>SUM(BA43:BA82)</f>
        <v>0</v>
      </c>
      <c r="BB83" s="287">
        <f>SUM(BB43:BB82)</f>
        <v>0</v>
      </c>
      <c r="BC83" s="287">
        <f>SUM(BC43:BC82)</f>
        <v>0</v>
      </c>
      <c r="BD83" s="287">
        <f>SUM(BD43:BD82)</f>
        <v>0</v>
      </c>
      <c r="BE83" s="287">
        <f>SUM(BE43:BE82)</f>
        <v>0</v>
      </c>
    </row>
    <row r="84" spans="1:15" ht="12.75">
      <c r="A84" s="250" t="s">
        <v>90</v>
      </c>
      <c r="B84" s="251" t="s">
        <v>1595</v>
      </c>
      <c r="C84" s="252" t="s">
        <v>1596</v>
      </c>
      <c r="D84" s="253"/>
      <c r="E84" s="254"/>
      <c r="F84" s="254"/>
      <c r="G84" s="255"/>
      <c r="H84" s="256"/>
      <c r="I84" s="257"/>
      <c r="J84" s="258"/>
      <c r="K84" s="259"/>
      <c r="O84" s="260">
        <v>1</v>
      </c>
    </row>
    <row r="85" spans="1:80" ht="12.75">
      <c r="A85" s="261">
        <v>74</v>
      </c>
      <c r="B85" s="262" t="s">
        <v>1598</v>
      </c>
      <c r="C85" s="263" t="s">
        <v>1599</v>
      </c>
      <c r="D85" s="264" t="s">
        <v>212</v>
      </c>
      <c r="E85" s="265">
        <v>10</v>
      </c>
      <c r="F85" s="265">
        <v>0</v>
      </c>
      <c r="G85" s="266">
        <f aca="true" t="shared" si="16" ref="G85:G119">E85*F85</f>
        <v>0</v>
      </c>
      <c r="H85" s="267">
        <v>0</v>
      </c>
      <c r="I85" s="268">
        <f aca="true" t="shared" si="17" ref="I85:I119">E85*H85</f>
        <v>0</v>
      </c>
      <c r="J85" s="267">
        <v>0</v>
      </c>
      <c r="K85" s="268">
        <f aca="true" t="shared" si="18" ref="K85:K119">E85*J85</f>
        <v>0</v>
      </c>
      <c r="O85" s="260">
        <v>2</v>
      </c>
      <c r="AA85" s="233">
        <v>1</v>
      </c>
      <c r="AB85" s="233">
        <v>7</v>
      </c>
      <c r="AC85" s="233">
        <v>7</v>
      </c>
      <c r="AZ85" s="233">
        <v>2</v>
      </c>
      <c r="BA85" s="233">
        <f aca="true" t="shared" si="19" ref="BA85:BA119">IF(AZ85=1,G85,0)</f>
        <v>0</v>
      </c>
      <c r="BB85" s="233">
        <f aca="true" t="shared" si="20" ref="BB85:BB119">IF(AZ85=2,G85,0)</f>
        <v>0</v>
      </c>
      <c r="BC85" s="233">
        <f aca="true" t="shared" si="21" ref="BC85:BC119">IF(AZ85=3,G85,0)</f>
        <v>0</v>
      </c>
      <c r="BD85" s="233">
        <f aca="true" t="shared" si="22" ref="BD85:BD119">IF(AZ85=4,G85,0)</f>
        <v>0</v>
      </c>
      <c r="BE85" s="233">
        <f aca="true" t="shared" si="23" ref="BE85:BE119">IF(AZ85=5,G85,0)</f>
        <v>0</v>
      </c>
      <c r="CA85" s="260">
        <v>1</v>
      </c>
      <c r="CB85" s="260">
        <v>7</v>
      </c>
    </row>
    <row r="86" spans="1:80" ht="22.5">
      <c r="A86" s="261">
        <v>75</v>
      </c>
      <c r="B86" s="262" t="s">
        <v>1600</v>
      </c>
      <c r="C86" s="263" t="s">
        <v>1601</v>
      </c>
      <c r="D86" s="264" t="s">
        <v>212</v>
      </c>
      <c r="E86" s="265">
        <v>10</v>
      </c>
      <c r="F86" s="265">
        <v>0</v>
      </c>
      <c r="G86" s="266">
        <f t="shared" si="16"/>
        <v>0</v>
      </c>
      <c r="H86" s="267">
        <v>0</v>
      </c>
      <c r="I86" s="268">
        <f t="shared" si="17"/>
        <v>0</v>
      </c>
      <c r="J86" s="267"/>
      <c r="K86" s="268">
        <f t="shared" si="18"/>
        <v>0</v>
      </c>
      <c r="O86" s="260">
        <v>2</v>
      </c>
      <c r="AA86" s="233">
        <v>12</v>
      </c>
      <c r="AB86" s="233">
        <v>0</v>
      </c>
      <c r="AC86" s="233">
        <v>76</v>
      </c>
      <c r="AZ86" s="233">
        <v>2</v>
      </c>
      <c r="BA86" s="233">
        <f t="shared" si="19"/>
        <v>0</v>
      </c>
      <c r="BB86" s="233">
        <f t="shared" si="20"/>
        <v>0</v>
      </c>
      <c r="BC86" s="233">
        <f t="shared" si="21"/>
        <v>0</v>
      </c>
      <c r="BD86" s="233">
        <f t="shared" si="22"/>
        <v>0</v>
      </c>
      <c r="BE86" s="233">
        <f t="shared" si="23"/>
        <v>0</v>
      </c>
      <c r="CA86" s="260">
        <v>12</v>
      </c>
      <c r="CB86" s="260">
        <v>0</v>
      </c>
    </row>
    <row r="87" spans="1:80" ht="22.5">
      <c r="A87" s="261">
        <v>76</v>
      </c>
      <c r="B87" s="262" t="s">
        <v>1602</v>
      </c>
      <c r="C87" s="263" t="s">
        <v>1603</v>
      </c>
      <c r="D87" s="264" t="s">
        <v>212</v>
      </c>
      <c r="E87" s="265">
        <v>10</v>
      </c>
      <c r="F87" s="265">
        <v>0</v>
      </c>
      <c r="G87" s="266">
        <f t="shared" si="16"/>
        <v>0</v>
      </c>
      <c r="H87" s="267">
        <v>0</v>
      </c>
      <c r="I87" s="268">
        <f t="shared" si="17"/>
        <v>0</v>
      </c>
      <c r="J87" s="267"/>
      <c r="K87" s="268">
        <f t="shared" si="18"/>
        <v>0</v>
      </c>
      <c r="O87" s="260">
        <v>2</v>
      </c>
      <c r="AA87" s="233">
        <v>12</v>
      </c>
      <c r="AB87" s="233">
        <v>0</v>
      </c>
      <c r="AC87" s="233">
        <v>77</v>
      </c>
      <c r="AZ87" s="233">
        <v>2</v>
      </c>
      <c r="BA87" s="233">
        <f t="shared" si="19"/>
        <v>0</v>
      </c>
      <c r="BB87" s="233">
        <f t="shared" si="20"/>
        <v>0</v>
      </c>
      <c r="BC87" s="233">
        <f t="shared" si="21"/>
        <v>0</v>
      </c>
      <c r="BD87" s="233">
        <f t="shared" si="22"/>
        <v>0</v>
      </c>
      <c r="BE87" s="233">
        <f t="shared" si="23"/>
        <v>0</v>
      </c>
      <c r="CA87" s="260">
        <v>12</v>
      </c>
      <c r="CB87" s="260">
        <v>0</v>
      </c>
    </row>
    <row r="88" spans="1:80" ht="12.75">
      <c r="A88" s="261">
        <v>77</v>
      </c>
      <c r="B88" s="262" t="s">
        <v>1604</v>
      </c>
      <c r="C88" s="263" t="s">
        <v>1605</v>
      </c>
      <c r="D88" s="264" t="s">
        <v>1132</v>
      </c>
      <c r="E88" s="265">
        <v>10</v>
      </c>
      <c r="F88" s="265">
        <v>0</v>
      </c>
      <c r="G88" s="266">
        <f t="shared" si="16"/>
        <v>0</v>
      </c>
      <c r="H88" s="267">
        <v>0</v>
      </c>
      <c r="I88" s="268">
        <f t="shared" si="17"/>
        <v>0</v>
      </c>
      <c r="J88" s="267">
        <v>0</v>
      </c>
      <c r="K88" s="268">
        <f t="shared" si="18"/>
        <v>0</v>
      </c>
      <c r="O88" s="260">
        <v>2</v>
      </c>
      <c r="AA88" s="233">
        <v>1</v>
      </c>
      <c r="AB88" s="233">
        <v>7</v>
      </c>
      <c r="AC88" s="233">
        <v>7</v>
      </c>
      <c r="AZ88" s="233">
        <v>2</v>
      </c>
      <c r="BA88" s="233">
        <f t="shared" si="19"/>
        <v>0</v>
      </c>
      <c r="BB88" s="233">
        <f t="shared" si="20"/>
        <v>0</v>
      </c>
      <c r="BC88" s="233">
        <f t="shared" si="21"/>
        <v>0</v>
      </c>
      <c r="BD88" s="233">
        <f t="shared" si="22"/>
        <v>0</v>
      </c>
      <c r="BE88" s="233">
        <f t="shared" si="23"/>
        <v>0</v>
      </c>
      <c r="CA88" s="260">
        <v>1</v>
      </c>
      <c r="CB88" s="260">
        <v>7</v>
      </c>
    </row>
    <row r="89" spans="1:80" ht="22.5">
      <c r="A89" s="261">
        <v>78</v>
      </c>
      <c r="B89" s="262" t="s">
        <v>1606</v>
      </c>
      <c r="C89" s="263" t="s">
        <v>1607</v>
      </c>
      <c r="D89" s="264" t="s">
        <v>212</v>
      </c>
      <c r="E89" s="265">
        <v>10</v>
      </c>
      <c r="F89" s="265">
        <v>0</v>
      </c>
      <c r="G89" s="266">
        <f t="shared" si="16"/>
        <v>0</v>
      </c>
      <c r="H89" s="267">
        <v>0</v>
      </c>
      <c r="I89" s="268">
        <f t="shared" si="17"/>
        <v>0</v>
      </c>
      <c r="J89" s="267"/>
      <c r="K89" s="268">
        <f t="shared" si="18"/>
        <v>0</v>
      </c>
      <c r="O89" s="260">
        <v>2</v>
      </c>
      <c r="AA89" s="233">
        <v>12</v>
      </c>
      <c r="AB89" s="233">
        <v>0</v>
      </c>
      <c r="AC89" s="233">
        <v>79</v>
      </c>
      <c r="AZ89" s="233">
        <v>2</v>
      </c>
      <c r="BA89" s="233">
        <f t="shared" si="19"/>
        <v>0</v>
      </c>
      <c r="BB89" s="233">
        <f t="shared" si="20"/>
        <v>0</v>
      </c>
      <c r="BC89" s="233">
        <f t="shared" si="21"/>
        <v>0</v>
      </c>
      <c r="BD89" s="233">
        <f t="shared" si="22"/>
        <v>0</v>
      </c>
      <c r="BE89" s="233">
        <f t="shared" si="23"/>
        <v>0</v>
      </c>
      <c r="CA89" s="260">
        <v>12</v>
      </c>
      <c r="CB89" s="260">
        <v>0</v>
      </c>
    </row>
    <row r="90" spans="1:80" ht="12.75">
      <c r="A90" s="261">
        <v>79</v>
      </c>
      <c r="B90" s="262" t="s">
        <v>1608</v>
      </c>
      <c r="C90" s="263" t="s">
        <v>1609</v>
      </c>
      <c r="D90" s="264" t="s">
        <v>212</v>
      </c>
      <c r="E90" s="265">
        <v>10</v>
      </c>
      <c r="F90" s="265">
        <v>0</v>
      </c>
      <c r="G90" s="266">
        <f t="shared" si="16"/>
        <v>0</v>
      </c>
      <c r="H90" s="267">
        <v>0</v>
      </c>
      <c r="I90" s="268">
        <f t="shared" si="17"/>
        <v>0</v>
      </c>
      <c r="J90" s="267"/>
      <c r="K90" s="268">
        <f t="shared" si="18"/>
        <v>0</v>
      </c>
      <c r="O90" s="260">
        <v>2</v>
      </c>
      <c r="AA90" s="233">
        <v>12</v>
      </c>
      <c r="AB90" s="233">
        <v>0</v>
      </c>
      <c r="AC90" s="233">
        <v>80</v>
      </c>
      <c r="AZ90" s="233">
        <v>2</v>
      </c>
      <c r="BA90" s="233">
        <f t="shared" si="19"/>
        <v>0</v>
      </c>
      <c r="BB90" s="233">
        <f t="shared" si="20"/>
        <v>0</v>
      </c>
      <c r="BC90" s="233">
        <f t="shared" si="21"/>
        <v>0</v>
      </c>
      <c r="BD90" s="233">
        <f t="shared" si="22"/>
        <v>0</v>
      </c>
      <c r="BE90" s="233">
        <f t="shared" si="23"/>
        <v>0</v>
      </c>
      <c r="CA90" s="260">
        <v>12</v>
      </c>
      <c r="CB90" s="260">
        <v>0</v>
      </c>
    </row>
    <row r="91" spans="1:80" ht="12.75">
      <c r="A91" s="261">
        <v>80</v>
      </c>
      <c r="B91" s="262" t="s">
        <v>1610</v>
      </c>
      <c r="C91" s="263" t="s">
        <v>1611</v>
      </c>
      <c r="D91" s="264" t="s">
        <v>212</v>
      </c>
      <c r="E91" s="265">
        <v>10</v>
      </c>
      <c r="F91" s="265">
        <v>0</v>
      </c>
      <c r="G91" s="266">
        <f t="shared" si="16"/>
        <v>0</v>
      </c>
      <c r="H91" s="267">
        <v>0</v>
      </c>
      <c r="I91" s="268">
        <f t="shared" si="17"/>
        <v>0</v>
      </c>
      <c r="J91" s="267"/>
      <c r="K91" s="268">
        <f t="shared" si="18"/>
        <v>0</v>
      </c>
      <c r="O91" s="260">
        <v>2</v>
      </c>
      <c r="AA91" s="233">
        <v>12</v>
      </c>
      <c r="AB91" s="233">
        <v>0</v>
      </c>
      <c r="AC91" s="233">
        <v>81</v>
      </c>
      <c r="AZ91" s="233">
        <v>2</v>
      </c>
      <c r="BA91" s="233">
        <f t="shared" si="19"/>
        <v>0</v>
      </c>
      <c r="BB91" s="233">
        <f t="shared" si="20"/>
        <v>0</v>
      </c>
      <c r="BC91" s="233">
        <f t="shared" si="21"/>
        <v>0</v>
      </c>
      <c r="BD91" s="233">
        <f t="shared" si="22"/>
        <v>0</v>
      </c>
      <c r="BE91" s="233">
        <f t="shared" si="23"/>
        <v>0</v>
      </c>
      <c r="CA91" s="260">
        <v>12</v>
      </c>
      <c r="CB91" s="260">
        <v>0</v>
      </c>
    </row>
    <row r="92" spans="1:80" ht="12.75">
      <c r="A92" s="261">
        <v>81</v>
      </c>
      <c r="B92" s="262" t="s">
        <v>1612</v>
      </c>
      <c r="C92" s="263" t="s">
        <v>1613</v>
      </c>
      <c r="D92" s="264" t="s">
        <v>1132</v>
      </c>
      <c r="E92" s="265">
        <v>9</v>
      </c>
      <c r="F92" s="265">
        <v>0</v>
      </c>
      <c r="G92" s="266">
        <f t="shared" si="16"/>
        <v>0</v>
      </c>
      <c r="H92" s="267">
        <v>0</v>
      </c>
      <c r="I92" s="268">
        <f t="shared" si="17"/>
        <v>0</v>
      </c>
      <c r="J92" s="267">
        <v>0</v>
      </c>
      <c r="K92" s="268">
        <f t="shared" si="18"/>
        <v>0</v>
      </c>
      <c r="O92" s="260">
        <v>2</v>
      </c>
      <c r="AA92" s="233">
        <v>1</v>
      </c>
      <c r="AB92" s="233">
        <v>7</v>
      </c>
      <c r="AC92" s="233">
        <v>7</v>
      </c>
      <c r="AZ92" s="233">
        <v>2</v>
      </c>
      <c r="BA92" s="233">
        <f t="shared" si="19"/>
        <v>0</v>
      </c>
      <c r="BB92" s="233">
        <f t="shared" si="20"/>
        <v>0</v>
      </c>
      <c r="BC92" s="233">
        <f t="shared" si="21"/>
        <v>0</v>
      </c>
      <c r="BD92" s="233">
        <f t="shared" si="22"/>
        <v>0</v>
      </c>
      <c r="BE92" s="233">
        <f t="shared" si="23"/>
        <v>0</v>
      </c>
      <c r="CA92" s="260">
        <v>1</v>
      </c>
      <c r="CB92" s="260">
        <v>7</v>
      </c>
    </row>
    <row r="93" spans="1:80" ht="22.5">
      <c r="A93" s="261">
        <v>82</v>
      </c>
      <c r="B93" s="262" t="s">
        <v>1614</v>
      </c>
      <c r="C93" s="263" t="s">
        <v>1615</v>
      </c>
      <c r="D93" s="264" t="s">
        <v>212</v>
      </c>
      <c r="E93" s="265">
        <v>9</v>
      </c>
      <c r="F93" s="265">
        <v>0</v>
      </c>
      <c r="G93" s="266">
        <f t="shared" si="16"/>
        <v>0</v>
      </c>
      <c r="H93" s="267">
        <v>0</v>
      </c>
      <c r="I93" s="268">
        <f t="shared" si="17"/>
        <v>0</v>
      </c>
      <c r="J93" s="267"/>
      <c r="K93" s="268">
        <f t="shared" si="18"/>
        <v>0</v>
      </c>
      <c r="O93" s="260">
        <v>2</v>
      </c>
      <c r="AA93" s="233">
        <v>12</v>
      </c>
      <c r="AB93" s="233">
        <v>0</v>
      </c>
      <c r="AC93" s="233">
        <v>83</v>
      </c>
      <c r="AZ93" s="233">
        <v>2</v>
      </c>
      <c r="BA93" s="233">
        <f t="shared" si="19"/>
        <v>0</v>
      </c>
      <c r="BB93" s="233">
        <f t="shared" si="20"/>
        <v>0</v>
      </c>
      <c r="BC93" s="233">
        <f t="shared" si="21"/>
        <v>0</v>
      </c>
      <c r="BD93" s="233">
        <f t="shared" si="22"/>
        <v>0</v>
      </c>
      <c r="BE93" s="233">
        <f t="shared" si="23"/>
        <v>0</v>
      </c>
      <c r="CA93" s="260">
        <v>12</v>
      </c>
      <c r="CB93" s="260">
        <v>0</v>
      </c>
    </row>
    <row r="94" spans="1:80" ht="12.75">
      <c r="A94" s="261">
        <v>83</v>
      </c>
      <c r="B94" s="262" t="s">
        <v>1616</v>
      </c>
      <c r="C94" s="263" t="s">
        <v>1617</v>
      </c>
      <c r="D94" s="264" t="s">
        <v>212</v>
      </c>
      <c r="E94" s="265">
        <v>9</v>
      </c>
      <c r="F94" s="265">
        <v>0</v>
      </c>
      <c r="G94" s="266">
        <f t="shared" si="16"/>
        <v>0</v>
      </c>
      <c r="H94" s="267">
        <v>0</v>
      </c>
      <c r="I94" s="268">
        <f t="shared" si="17"/>
        <v>0</v>
      </c>
      <c r="J94" s="267"/>
      <c r="K94" s="268">
        <f t="shared" si="18"/>
        <v>0</v>
      </c>
      <c r="O94" s="260">
        <v>2</v>
      </c>
      <c r="AA94" s="233">
        <v>12</v>
      </c>
      <c r="AB94" s="233">
        <v>0</v>
      </c>
      <c r="AC94" s="233">
        <v>84</v>
      </c>
      <c r="AZ94" s="233">
        <v>2</v>
      </c>
      <c r="BA94" s="233">
        <f t="shared" si="19"/>
        <v>0</v>
      </c>
      <c r="BB94" s="233">
        <f t="shared" si="20"/>
        <v>0</v>
      </c>
      <c r="BC94" s="233">
        <f t="shared" si="21"/>
        <v>0</v>
      </c>
      <c r="BD94" s="233">
        <f t="shared" si="22"/>
        <v>0</v>
      </c>
      <c r="BE94" s="233">
        <f t="shared" si="23"/>
        <v>0</v>
      </c>
      <c r="CA94" s="260">
        <v>12</v>
      </c>
      <c r="CB94" s="260">
        <v>0</v>
      </c>
    </row>
    <row r="95" spans="1:80" ht="12.75">
      <c r="A95" s="261">
        <v>84</v>
      </c>
      <c r="B95" s="262" t="s">
        <v>1618</v>
      </c>
      <c r="C95" s="263" t="s">
        <v>1619</v>
      </c>
      <c r="D95" s="264" t="s">
        <v>212</v>
      </c>
      <c r="E95" s="265">
        <v>9</v>
      </c>
      <c r="F95" s="265">
        <v>0</v>
      </c>
      <c r="G95" s="266">
        <f t="shared" si="16"/>
        <v>0</v>
      </c>
      <c r="H95" s="267">
        <v>0</v>
      </c>
      <c r="I95" s="268">
        <f t="shared" si="17"/>
        <v>0</v>
      </c>
      <c r="J95" s="267">
        <v>0</v>
      </c>
      <c r="K95" s="268">
        <f t="shared" si="18"/>
        <v>0</v>
      </c>
      <c r="O95" s="260">
        <v>2</v>
      </c>
      <c r="AA95" s="233">
        <v>1</v>
      </c>
      <c r="AB95" s="233">
        <v>7</v>
      </c>
      <c r="AC95" s="233">
        <v>7</v>
      </c>
      <c r="AZ95" s="233">
        <v>2</v>
      </c>
      <c r="BA95" s="233">
        <f t="shared" si="19"/>
        <v>0</v>
      </c>
      <c r="BB95" s="233">
        <f t="shared" si="20"/>
        <v>0</v>
      </c>
      <c r="BC95" s="233">
        <f t="shared" si="21"/>
        <v>0</v>
      </c>
      <c r="BD95" s="233">
        <f t="shared" si="22"/>
        <v>0</v>
      </c>
      <c r="BE95" s="233">
        <f t="shared" si="23"/>
        <v>0</v>
      </c>
      <c r="CA95" s="260">
        <v>1</v>
      </c>
      <c r="CB95" s="260">
        <v>7</v>
      </c>
    </row>
    <row r="96" spans="1:80" ht="22.5">
      <c r="A96" s="261">
        <v>85</v>
      </c>
      <c r="B96" s="262" t="s">
        <v>1620</v>
      </c>
      <c r="C96" s="263" t="s">
        <v>1621</v>
      </c>
      <c r="D96" s="264" t="s">
        <v>212</v>
      </c>
      <c r="E96" s="265">
        <v>9</v>
      </c>
      <c r="F96" s="265">
        <v>0</v>
      </c>
      <c r="G96" s="266">
        <f t="shared" si="16"/>
        <v>0</v>
      </c>
      <c r="H96" s="267">
        <v>0</v>
      </c>
      <c r="I96" s="268">
        <f t="shared" si="17"/>
        <v>0</v>
      </c>
      <c r="J96" s="267"/>
      <c r="K96" s="268">
        <f t="shared" si="18"/>
        <v>0</v>
      </c>
      <c r="O96" s="260">
        <v>2</v>
      </c>
      <c r="AA96" s="233">
        <v>12</v>
      </c>
      <c r="AB96" s="233">
        <v>0</v>
      </c>
      <c r="AC96" s="233">
        <v>86</v>
      </c>
      <c r="AZ96" s="233">
        <v>2</v>
      </c>
      <c r="BA96" s="233">
        <f t="shared" si="19"/>
        <v>0</v>
      </c>
      <c r="BB96" s="233">
        <f t="shared" si="20"/>
        <v>0</v>
      </c>
      <c r="BC96" s="233">
        <f t="shared" si="21"/>
        <v>0</v>
      </c>
      <c r="BD96" s="233">
        <f t="shared" si="22"/>
        <v>0</v>
      </c>
      <c r="BE96" s="233">
        <f t="shared" si="23"/>
        <v>0</v>
      </c>
      <c r="CA96" s="260">
        <v>12</v>
      </c>
      <c r="CB96" s="260">
        <v>0</v>
      </c>
    </row>
    <row r="97" spans="1:80" ht="12.75">
      <c r="A97" s="261">
        <v>86</v>
      </c>
      <c r="B97" s="262" t="s">
        <v>1612</v>
      </c>
      <c r="C97" s="263" t="s">
        <v>1613</v>
      </c>
      <c r="D97" s="264" t="s">
        <v>1132</v>
      </c>
      <c r="E97" s="265">
        <v>4</v>
      </c>
      <c r="F97" s="265">
        <v>0</v>
      </c>
      <c r="G97" s="266">
        <f t="shared" si="16"/>
        <v>0</v>
      </c>
      <c r="H97" s="267">
        <v>0</v>
      </c>
      <c r="I97" s="268">
        <f t="shared" si="17"/>
        <v>0</v>
      </c>
      <c r="J97" s="267">
        <v>0</v>
      </c>
      <c r="K97" s="268">
        <f t="shared" si="18"/>
        <v>0</v>
      </c>
      <c r="O97" s="260">
        <v>2</v>
      </c>
      <c r="AA97" s="233">
        <v>1</v>
      </c>
      <c r="AB97" s="233">
        <v>7</v>
      </c>
      <c r="AC97" s="233">
        <v>7</v>
      </c>
      <c r="AZ97" s="233">
        <v>2</v>
      </c>
      <c r="BA97" s="233">
        <f t="shared" si="19"/>
        <v>0</v>
      </c>
      <c r="BB97" s="233">
        <f t="shared" si="20"/>
        <v>0</v>
      </c>
      <c r="BC97" s="233">
        <f t="shared" si="21"/>
        <v>0</v>
      </c>
      <c r="BD97" s="233">
        <f t="shared" si="22"/>
        <v>0</v>
      </c>
      <c r="BE97" s="233">
        <f t="shared" si="23"/>
        <v>0</v>
      </c>
      <c r="CA97" s="260">
        <v>1</v>
      </c>
      <c r="CB97" s="260">
        <v>7</v>
      </c>
    </row>
    <row r="98" spans="1:80" ht="22.5">
      <c r="A98" s="261">
        <v>87</v>
      </c>
      <c r="B98" s="262" t="s">
        <v>1622</v>
      </c>
      <c r="C98" s="263" t="s">
        <v>1623</v>
      </c>
      <c r="D98" s="264" t="s">
        <v>212</v>
      </c>
      <c r="E98" s="265">
        <v>4</v>
      </c>
      <c r="F98" s="265">
        <v>0</v>
      </c>
      <c r="G98" s="266">
        <f t="shared" si="16"/>
        <v>0</v>
      </c>
      <c r="H98" s="267">
        <v>0</v>
      </c>
      <c r="I98" s="268">
        <f t="shared" si="17"/>
        <v>0</v>
      </c>
      <c r="J98" s="267"/>
      <c r="K98" s="268">
        <f t="shared" si="18"/>
        <v>0</v>
      </c>
      <c r="O98" s="260">
        <v>2</v>
      </c>
      <c r="AA98" s="233">
        <v>12</v>
      </c>
      <c r="AB98" s="233">
        <v>0</v>
      </c>
      <c r="AC98" s="233">
        <v>88</v>
      </c>
      <c r="AZ98" s="233">
        <v>2</v>
      </c>
      <c r="BA98" s="233">
        <f t="shared" si="19"/>
        <v>0</v>
      </c>
      <c r="BB98" s="233">
        <f t="shared" si="20"/>
        <v>0</v>
      </c>
      <c r="BC98" s="233">
        <f t="shared" si="21"/>
        <v>0</v>
      </c>
      <c r="BD98" s="233">
        <f t="shared" si="22"/>
        <v>0</v>
      </c>
      <c r="BE98" s="233">
        <f t="shared" si="23"/>
        <v>0</v>
      </c>
      <c r="CA98" s="260">
        <v>12</v>
      </c>
      <c r="CB98" s="260">
        <v>0</v>
      </c>
    </row>
    <row r="99" spans="1:80" ht="12.75">
      <c r="A99" s="261">
        <v>88</v>
      </c>
      <c r="B99" s="262" t="s">
        <v>1616</v>
      </c>
      <c r="C99" s="263" t="s">
        <v>1617</v>
      </c>
      <c r="D99" s="264" t="s">
        <v>212</v>
      </c>
      <c r="E99" s="265">
        <v>4</v>
      </c>
      <c r="F99" s="265">
        <v>0</v>
      </c>
      <c r="G99" s="266">
        <f t="shared" si="16"/>
        <v>0</v>
      </c>
      <c r="H99" s="267">
        <v>0</v>
      </c>
      <c r="I99" s="268">
        <f t="shared" si="17"/>
        <v>0</v>
      </c>
      <c r="J99" s="267"/>
      <c r="K99" s="268">
        <f t="shared" si="18"/>
        <v>0</v>
      </c>
      <c r="O99" s="260">
        <v>2</v>
      </c>
      <c r="AA99" s="233">
        <v>12</v>
      </c>
      <c r="AB99" s="233">
        <v>0</v>
      </c>
      <c r="AC99" s="233">
        <v>89</v>
      </c>
      <c r="AZ99" s="233">
        <v>2</v>
      </c>
      <c r="BA99" s="233">
        <f t="shared" si="19"/>
        <v>0</v>
      </c>
      <c r="BB99" s="233">
        <f t="shared" si="20"/>
        <v>0</v>
      </c>
      <c r="BC99" s="233">
        <f t="shared" si="21"/>
        <v>0</v>
      </c>
      <c r="BD99" s="233">
        <f t="shared" si="22"/>
        <v>0</v>
      </c>
      <c r="BE99" s="233">
        <f t="shared" si="23"/>
        <v>0</v>
      </c>
      <c r="CA99" s="260">
        <v>12</v>
      </c>
      <c r="CB99" s="260">
        <v>0</v>
      </c>
    </row>
    <row r="100" spans="1:80" ht="12.75">
      <c r="A100" s="261">
        <v>89</v>
      </c>
      <c r="B100" s="262" t="s">
        <v>1618</v>
      </c>
      <c r="C100" s="263" t="s">
        <v>1619</v>
      </c>
      <c r="D100" s="264" t="s">
        <v>212</v>
      </c>
      <c r="E100" s="265">
        <v>4</v>
      </c>
      <c r="F100" s="265">
        <v>0</v>
      </c>
      <c r="G100" s="266">
        <f t="shared" si="16"/>
        <v>0</v>
      </c>
      <c r="H100" s="267">
        <v>0</v>
      </c>
      <c r="I100" s="268">
        <f t="shared" si="17"/>
        <v>0</v>
      </c>
      <c r="J100" s="267">
        <v>0</v>
      </c>
      <c r="K100" s="268">
        <f t="shared" si="18"/>
        <v>0</v>
      </c>
      <c r="O100" s="260">
        <v>2</v>
      </c>
      <c r="AA100" s="233">
        <v>1</v>
      </c>
      <c r="AB100" s="233">
        <v>7</v>
      </c>
      <c r="AC100" s="233">
        <v>7</v>
      </c>
      <c r="AZ100" s="233">
        <v>2</v>
      </c>
      <c r="BA100" s="233">
        <f t="shared" si="19"/>
        <v>0</v>
      </c>
      <c r="BB100" s="233">
        <f t="shared" si="20"/>
        <v>0</v>
      </c>
      <c r="BC100" s="233">
        <f t="shared" si="21"/>
        <v>0</v>
      </c>
      <c r="BD100" s="233">
        <f t="shared" si="22"/>
        <v>0</v>
      </c>
      <c r="BE100" s="233">
        <f t="shared" si="23"/>
        <v>0</v>
      </c>
      <c r="CA100" s="260">
        <v>1</v>
      </c>
      <c r="CB100" s="260">
        <v>7</v>
      </c>
    </row>
    <row r="101" spans="1:80" ht="22.5">
      <c r="A101" s="261">
        <v>90</v>
      </c>
      <c r="B101" s="262" t="s">
        <v>1620</v>
      </c>
      <c r="C101" s="263" t="s">
        <v>1624</v>
      </c>
      <c r="D101" s="264" t="s">
        <v>212</v>
      </c>
      <c r="E101" s="265">
        <v>4</v>
      </c>
      <c r="F101" s="265">
        <v>0</v>
      </c>
      <c r="G101" s="266">
        <f t="shared" si="16"/>
        <v>0</v>
      </c>
      <c r="H101" s="267">
        <v>0</v>
      </c>
      <c r="I101" s="268">
        <f t="shared" si="17"/>
        <v>0</v>
      </c>
      <c r="J101" s="267"/>
      <c r="K101" s="268">
        <f t="shared" si="18"/>
        <v>0</v>
      </c>
      <c r="O101" s="260">
        <v>2</v>
      </c>
      <c r="AA101" s="233">
        <v>12</v>
      </c>
      <c r="AB101" s="233">
        <v>0</v>
      </c>
      <c r="AC101" s="233">
        <v>91</v>
      </c>
      <c r="AZ101" s="233">
        <v>2</v>
      </c>
      <c r="BA101" s="233">
        <f t="shared" si="19"/>
        <v>0</v>
      </c>
      <c r="BB101" s="233">
        <f t="shared" si="20"/>
        <v>0</v>
      </c>
      <c r="BC101" s="233">
        <f t="shared" si="21"/>
        <v>0</v>
      </c>
      <c r="BD101" s="233">
        <f t="shared" si="22"/>
        <v>0</v>
      </c>
      <c r="BE101" s="233">
        <f t="shared" si="23"/>
        <v>0</v>
      </c>
      <c r="CA101" s="260">
        <v>12</v>
      </c>
      <c r="CB101" s="260">
        <v>0</v>
      </c>
    </row>
    <row r="102" spans="1:80" ht="12.75">
      <c r="A102" s="261">
        <v>91</v>
      </c>
      <c r="B102" s="262" t="s">
        <v>1625</v>
      </c>
      <c r="C102" s="263" t="s">
        <v>1626</v>
      </c>
      <c r="D102" s="264" t="s">
        <v>1132</v>
      </c>
      <c r="E102" s="265">
        <v>9</v>
      </c>
      <c r="F102" s="265">
        <v>0</v>
      </c>
      <c r="G102" s="266">
        <f t="shared" si="16"/>
        <v>0</v>
      </c>
      <c r="H102" s="267">
        <v>0</v>
      </c>
      <c r="I102" s="268">
        <f t="shared" si="17"/>
        <v>0</v>
      </c>
      <c r="J102" s="267">
        <v>0</v>
      </c>
      <c r="K102" s="268">
        <f t="shared" si="18"/>
        <v>0</v>
      </c>
      <c r="O102" s="260">
        <v>2</v>
      </c>
      <c r="AA102" s="233">
        <v>1</v>
      </c>
      <c r="AB102" s="233">
        <v>7</v>
      </c>
      <c r="AC102" s="233">
        <v>7</v>
      </c>
      <c r="AZ102" s="233">
        <v>2</v>
      </c>
      <c r="BA102" s="233">
        <f t="shared" si="19"/>
        <v>0</v>
      </c>
      <c r="BB102" s="233">
        <f t="shared" si="20"/>
        <v>0</v>
      </c>
      <c r="BC102" s="233">
        <f t="shared" si="21"/>
        <v>0</v>
      </c>
      <c r="BD102" s="233">
        <f t="shared" si="22"/>
        <v>0</v>
      </c>
      <c r="BE102" s="233">
        <f t="shared" si="23"/>
        <v>0</v>
      </c>
      <c r="CA102" s="260">
        <v>1</v>
      </c>
      <c r="CB102" s="260">
        <v>7</v>
      </c>
    </row>
    <row r="103" spans="1:80" ht="22.5">
      <c r="A103" s="261">
        <v>92</v>
      </c>
      <c r="B103" s="262" t="s">
        <v>1627</v>
      </c>
      <c r="C103" s="263" t="s">
        <v>1628</v>
      </c>
      <c r="D103" s="264" t="s">
        <v>212</v>
      </c>
      <c r="E103" s="265">
        <v>9</v>
      </c>
      <c r="F103" s="265">
        <v>0</v>
      </c>
      <c r="G103" s="266">
        <f t="shared" si="16"/>
        <v>0</v>
      </c>
      <c r="H103" s="267">
        <v>0</v>
      </c>
      <c r="I103" s="268">
        <f t="shared" si="17"/>
        <v>0</v>
      </c>
      <c r="J103" s="267">
        <v>0</v>
      </c>
      <c r="K103" s="268">
        <f t="shared" si="18"/>
        <v>0</v>
      </c>
      <c r="O103" s="260">
        <v>2</v>
      </c>
      <c r="AA103" s="233">
        <v>1</v>
      </c>
      <c r="AB103" s="233">
        <v>7</v>
      </c>
      <c r="AC103" s="233">
        <v>7</v>
      </c>
      <c r="AZ103" s="233">
        <v>2</v>
      </c>
      <c r="BA103" s="233">
        <f t="shared" si="19"/>
        <v>0</v>
      </c>
      <c r="BB103" s="233">
        <f t="shared" si="20"/>
        <v>0</v>
      </c>
      <c r="BC103" s="233">
        <f t="shared" si="21"/>
        <v>0</v>
      </c>
      <c r="BD103" s="233">
        <f t="shared" si="22"/>
        <v>0</v>
      </c>
      <c r="BE103" s="233">
        <f t="shared" si="23"/>
        <v>0</v>
      </c>
      <c r="CA103" s="260">
        <v>1</v>
      </c>
      <c r="CB103" s="260">
        <v>7</v>
      </c>
    </row>
    <row r="104" spans="1:80" ht="12.75">
      <c r="A104" s="261">
        <v>93</v>
      </c>
      <c r="B104" s="262" t="s">
        <v>1629</v>
      </c>
      <c r="C104" s="263" t="s">
        <v>1630</v>
      </c>
      <c r="D104" s="264" t="s">
        <v>1132</v>
      </c>
      <c r="E104" s="265">
        <v>9</v>
      </c>
      <c r="F104" s="265">
        <v>0</v>
      </c>
      <c r="G104" s="266">
        <f t="shared" si="16"/>
        <v>0</v>
      </c>
      <c r="H104" s="267">
        <v>0</v>
      </c>
      <c r="I104" s="268">
        <f t="shared" si="17"/>
        <v>0</v>
      </c>
      <c r="J104" s="267">
        <v>0</v>
      </c>
      <c r="K104" s="268">
        <f t="shared" si="18"/>
        <v>0</v>
      </c>
      <c r="O104" s="260">
        <v>2</v>
      </c>
      <c r="AA104" s="233">
        <v>1</v>
      </c>
      <c r="AB104" s="233">
        <v>7</v>
      </c>
      <c r="AC104" s="233">
        <v>7</v>
      </c>
      <c r="AZ104" s="233">
        <v>2</v>
      </c>
      <c r="BA104" s="233">
        <f t="shared" si="19"/>
        <v>0</v>
      </c>
      <c r="BB104" s="233">
        <f t="shared" si="20"/>
        <v>0</v>
      </c>
      <c r="BC104" s="233">
        <f t="shared" si="21"/>
        <v>0</v>
      </c>
      <c r="BD104" s="233">
        <f t="shared" si="22"/>
        <v>0</v>
      </c>
      <c r="BE104" s="233">
        <f t="shared" si="23"/>
        <v>0</v>
      </c>
      <c r="CA104" s="260">
        <v>1</v>
      </c>
      <c r="CB104" s="260">
        <v>7</v>
      </c>
    </row>
    <row r="105" spans="1:80" ht="12.75">
      <c r="A105" s="261">
        <v>94</v>
      </c>
      <c r="B105" s="262" t="s">
        <v>1631</v>
      </c>
      <c r="C105" s="263" t="s">
        <v>1632</v>
      </c>
      <c r="D105" s="264" t="s">
        <v>212</v>
      </c>
      <c r="E105" s="265">
        <v>9</v>
      </c>
      <c r="F105" s="265">
        <v>0</v>
      </c>
      <c r="G105" s="266">
        <f t="shared" si="16"/>
        <v>0</v>
      </c>
      <c r="H105" s="267">
        <v>0</v>
      </c>
      <c r="I105" s="268">
        <f t="shared" si="17"/>
        <v>0</v>
      </c>
      <c r="J105" s="267">
        <v>0</v>
      </c>
      <c r="K105" s="268">
        <f t="shared" si="18"/>
        <v>0</v>
      </c>
      <c r="O105" s="260">
        <v>2</v>
      </c>
      <c r="AA105" s="233">
        <v>1</v>
      </c>
      <c r="AB105" s="233">
        <v>7</v>
      </c>
      <c r="AC105" s="233">
        <v>7</v>
      </c>
      <c r="AZ105" s="233">
        <v>2</v>
      </c>
      <c r="BA105" s="233">
        <f t="shared" si="19"/>
        <v>0</v>
      </c>
      <c r="BB105" s="233">
        <f t="shared" si="20"/>
        <v>0</v>
      </c>
      <c r="BC105" s="233">
        <f t="shared" si="21"/>
        <v>0</v>
      </c>
      <c r="BD105" s="233">
        <f t="shared" si="22"/>
        <v>0</v>
      </c>
      <c r="BE105" s="233">
        <f t="shared" si="23"/>
        <v>0</v>
      </c>
      <c r="CA105" s="260">
        <v>1</v>
      </c>
      <c r="CB105" s="260">
        <v>7</v>
      </c>
    </row>
    <row r="106" spans="1:80" ht="22.5">
      <c r="A106" s="261">
        <v>95</v>
      </c>
      <c r="B106" s="262" t="s">
        <v>1633</v>
      </c>
      <c r="C106" s="263" t="s">
        <v>1634</v>
      </c>
      <c r="D106" s="264" t="s">
        <v>212</v>
      </c>
      <c r="E106" s="265">
        <v>9</v>
      </c>
      <c r="F106" s="265">
        <v>0</v>
      </c>
      <c r="G106" s="266">
        <f t="shared" si="16"/>
        <v>0</v>
      </c>
      <c r="H106" s="267">
        <v>0</v>
      </c>
      <c r="I106" s="268">
        <f t="shared" si="17"/>
        <v>0</v>
      </c>
      <c r="J106" s="267">
        <v>0</v>
      </c>
      <c r="K106" s="268">
        <f t="shared" si="18"/>
        <v>0</v>
      </c>
      <c r="O106" s="260">
        <v>2</v>
      </c>
      <c r="AA106" s="233">
        <v>1</v>
      </c>
      <c r="AB106" s="233">
        <v>7</v>
      </c>
      <c r="AC106" s="233">
        <v>7</v>
      </c>
      <c r="AZ106" s="233">
        <v>2</v>
      </c>
      <c r="BA106" s="233">
        <f t="shared" si="19"/>
        <v>0</v>
      </c>
      <c r="BB106" s="233">
        <f t="shared" si="20"/>
        <v>0</v>
      </c>
      <c r="BC106" s="233">
        <f t="shared" si="21"/>
        <v>0</v>
      </c>
      <c r="BD106" s="233">
        <f t="shared" si="22"/>
        <v>0</v>
      </c>
      <c r="BE106" s="233">
        <f t="shared" si="23"/>
        <v>0</v>
      </c>
      <c r="CA106" s="260">
        <v>1</v>
      </c>
      <c r="CB106" s="260">
        <v>7</v>
      </c>
    </row>
    <row r="107" spans="1:80" ht="12.75">
      <c r="A107" s="261">
        <v>96</v>
      </c>
      <c r="B107" s="262" t="s">
        <v>1635</v>
      </c>
      <c r="C107" s="263" t="s">
        <v>1636</v>
      </c>
      <c r="D107" s="264" t="s">
        <v>212</v>
      </c>
      <c r="E107" s="265">
        <v>9</v>
      </c>
      <c r="F107" s="265">
        <v>0</v>
      </c>
      <c r="G107" s="266">
        <f t="shared" si="16"/>
        <v>0</v>
      </c>
      <c r="H107" s="267">
        <v>0</v>
      </c>
      <c r="I107" s="268">
        <f t="shared" si="17"/>
        <v>0</v>
      </c>
      <c r="J107" s="267">
        <v>0</v>
      </c>
      <c r="K107" s="268">
        <f t="shared" si="18"/>
        <v>0</v>
      </c>
      <c r="O107" s="260">
        <v>2</v>
      </c>
      <c r="AA107" s="233">
        <v>1</v>
      </c>
      <c r="AB107" s="233">
        <v>7</v>
      </c>
      <c r="AC107" s="233">
        <v>7</v>
      </c>
      <c r="AZ107" s="233">
        <v>2</v>
      </c>
      <c r="BA107" s="233">
        <f t="shared" si="19"/>
        <v>0</v>
      </c>
      <c r="BB107" s="233">
        <f t="shared" si="20"/>
        <v>0</v>
      </c>
      <c r="BC107" s="233">
        <f t="shared" si="21"/>
        <v>0</v>
      </c>
      <c r="BD107" s="233">
        <f t="shared" si="22"/>
        <v>0</v>
      </c>
      <c r="BE107" s="233">
        <f t="shared" si="23"/>
        <v>0</v>
      </c>
      <c r="CA107" s="260">
        <v>1</v>
      </c>
      <c r="CB107" s="260">
        <v>7</v>
      </c>
    </row>
    <row r="108" spans="1:80" ht="12.75">
      <c r="A108" s="261">
        <v>97</v>
      </c>
      <c r="B108" s="262" t="s">
        <v>1637</v>
      </c>
      <c r="C108" s="263" t="s">
        <v>1638</v>
      </c>
      <c r="D108" s="264" t="s">
        <v>1132</v>
      </c>
      <c r="E108" s="265">
        <v>8</v>
      </c>
      <c r="F108" s="265">
        <v>0</v>
      </c>
      <c r="G108" s="266">
        <f t="shared" si="16"/>
        <v>0</v>
      </c>
      <c r="H108" s="267">
        <v>0</v>
      </c>
      <c r="I108" s="268">
        <f t="shared" si="17"/>
        <v>0</v>
      </c>
      <c r="J108" s="267">
        <v>0</v>
      </c>
      <c r="K108" s="268">
        <f t="shared" si="18"/>
        <v>0</v>
      </c>
      <c r="O108" s="260">
        <v>2</v>
      </c>
      <c r="AA108" s="233">
        <v>1</v>
      </c>
      <c r="AB108" s="233">
        <v>7</v>
      </c>
      <c r="AC108" s="233">
        <v>7</v>
      </c>
      <c r="AZ108" s="233">
        <v>2</v>
      </c>
      <c r="BA108" s="233">
        <f t="shared" si="19"/>
        <v>0</v>
      </c>
      <c r="BB108" s="233">
        <f t="shared" si="20"/>
        <v>0</v>
      </c>
      <c r="BC108" s="233">
        <f t="shared" si="21"/>
        <v>0</v>
      </c>
      <c r="BD108" s="233">
        <f t="shared" si="22"/>
        <v>0</v>
      </c>
      <c r="BE108" s="233">
        <f t="shared" si="23"/>
        <v>0</v>
      </c>
      <c r="CA108" s="260">
        <v>1</v>
      </c>
      <c r="CB108" s="260">
        <v>7</v>
      </c>
    </row>
    <row r="109" spans="1:80" ht="12.75">
      <c r="A109" s="261">
        <v>98</v>
      </c>
      <c r="B109" s="262" t="s">
        <v>1639</v>
      </c>
      <c r="C109" s="263" t="s">
        <v>1640</v>
      </c>
      <c r="D109" s="264" t="s">
        <v>212</v>
      </c>
      <c r="E109" s="265">
        <v>8</v>
      </c>
      <c r="F109" s="265">
        <v>0</v>
      </c>
      <c r="G109" s="266">
        <f t="shared" si="16"/>
        <v>0</v>
      </c>
      <c r="H109" s="267">
        <v>0</v>
      </c>
      <c r="I109" s="268">
        <f t="shared" si="17"/>
        <v>0</v>
      </c>
      <c r="J109" s="267">
        <v>0</v>
      </c>
      <c r="K109" s="268">
        <f t="shared" si="18"/>
        <v>0</v>
      </c>
      <c r="O109" s="260">
        <v>2</v>
      </c>
      <c r="AA109" s="233">
        <v>1</v>
      </c>
      <c r="AB109" s="233">
        <v>7</v>
      </c>
      <c r="AC109" s="233">
        <v>7</v>
      </c>
      <c r="AZ109" s="233">
        <v>2</v>
      </c>
      <c r="BA109" s="233">
        <f t="shared" si="19"/>
        <v>0</v>
      </c>
      <c r="BB109" s="233">
        <f t="shared" si="20"/>
        <v>0</v>
      </c>
      <c r="BC109" s="233">
        <f t="shared" si="21"/>
        <v>0</v>
      </c>
      <c r="BD109" s="233">
        <f t="shared" si="22"/>
        <v>0</v>
      </c>
      <c r="BE109" s="233">
        <f t="shared" si="23"/>
        <v>0</v>
      </c>
      <c r="CA109" s="260">
        <v>1</v>
      </c>
      <c r="CB109" s="260">
        <v>7</v>
      </c>
    </row>
    <row r="110" spans="1:80" ht="12.75">
      <c r="A110" s="261">
        <v>99</v>
      </c>
      <c r="B110" s="262" t="s">
        <v>1641</v>
      </c>
      <c r="C110" s="263" t="s">
        <v>1642</v>
      </c>
      <c r="D110" s="264" t="s">
        <v>212</v>
      </c>
      <c r="E110" s="265">
        <v>8</v>
      </c>
      <c r="F110" s="265">
        <v>0</v>
      </c>
      <c r="G110" s="266">
        <f t="shared" si="16"/>
        <v>0</v>
      </c>
      <c r="H110" s="267">
        <v>0</v>
      </c>
      <c r="I110" s="268">
        <f t="shared" si="17"/>
        <v>0</v>
      </c>
      <c r="J110" s="267">
        <v>0</v>
      </c>
      <c r="K110" s="268">
        <f t="shared" si="18"/>
        <v>0</v>
      </c>
      <c r="O110" s="260">
        <v>2</v>
      </c>
      <c r="AA110" s="233">
        <v>1</v>
      </c>
      <c r="AB110" s="233">
        <v>7</v>
      </c>
      <c r="AC110" s="233">
        <v>7</v>
      </c>
      <c r="AZ110" s="233">
        <v>2</v>
      </c>
      <c r="BA110" s="233">
        <f t="shared" si="19"/>
        <v>0</v>
      </c>
      <c r="BB110" s="233">
        <f t="shared" si="20"/>
        <v>0</v>
      </c>
      <c r="BC110" s="233">
        <f t="shared" si="21"/>
        <v>0</v>
      </c>
      <c r="BD110" s="233">
        <f t="shared" si="22"/>
        <v>0</v>
      </c>
      <c r="BE110" s="233">
        <f t="shared" si="23"/>
        <v>0</v>
      </c>
      <c r="CA110" s="260">
        <v>1</v>
      </c>
      <c r="CB110" s="260">
        <v>7</v>
      </c>
    </row>
    <row r="111" spans="1:80" ht="12.75">
      <c r="A111" s="261">
        <v>100</v>
      </c>
      <c r="B111" s="262" t="s">
        <v>1643</v>
      </c>
      <c r="C111" s="263" t="s">
        <v>1644</v>
      </c>
      <c r="D111" s="264" t="s">
        <v>212</v>
      </c>
      <c r="E111" s="265">
        <v>8</v>
      </c>
      <c r="F111" s="265">
        <v>0</v>
      </c>
      <c r="G111" s="266">
        <f t="shared" si="16"/>
        <v>0</v>
      </c>
      <c r="H111" s="267">
        <v>0</v>
      </c>
      <c r="I111" s="268">
        <f t="shared" si="17"/>
        <v>0</v>
      </c>
      <c r="J111" s="267">
        <v>0</v>
      </c>
      <c r="K111" s="268">
        <f t="shared" si="18"/>
        <v>0</v>
      </c>
      <c r="O111" s="260">
        <v>2</v>
      </c>
      <c r="AA111" s="233">
        <v>1</v>
      </c>
      <c r="AB111" s="233">
        <v>7</v>
      </c>
      <c r="AC111" s="233">
        <v>7</v>
      </c>
      <c r="AZ111" s="233">
        <v>2</v>
      </c>
      <c r="BA111" s="233">
        <f t="shared" si="19"/>
        <v>0</v>
      </c>
      <c r="BB111" s="233">
        <f t="shared" si="20"/>
        <v>0</v>
      </c>
      <c r="BC111" s="233">
        <f t="shared" si="21"/>
        <v>0</v>
      </c>
      <c r="BD111" s="233">
        <f t="shared" si="22"/>
        <v>0</v>
      </c>
      <c r="BE111" s="233">
        <f t="shared" si="23"/>
        <v>0</v>
      </c>
      <c r="CA111" s="260">
        <v>1</v>
      </c>
      <c r="CB111" s="260">
        <v>7</v>
      </c>
    </row>
    <row r="112" spans="1:80" ht="22.5">
      <c r="A112" s="261">
        <v>101</v>
      </c>
      <c r="B112" s="262" t="s">
        <v>1645</v>
      </c>
      <c r="C112" s="263" t="s">
        <v>1646</v>
      </c>
      <c r="D112" s="264" t="s">
        <v>212</v>
      </c>
      <c r="E112" s="265">
        <v>8</v>
      </c>
      <c r="F112" s="265">
        <v>0</v>
      </c>
      <c r="G112" s="266">
        <f t="shared" si="16"/>
        <v>0</v>
      </c>
      <c r="H112" s="267">
        <v>0</v>
      </c>
      <c r="I112" s="268">
        <f t="shared" si="17"/>
        <v>0</v>
      </c>
      <c r="J112" s="267">
        <v>0</v>
      </c>
      <c r="K112" s="268">
        <f t="shared" si="18"/>
        <v>0</v>
      </c>
      <c r="O112" s="260">
        <v>2</v>
      </c>
      <c r="AA112" s="233">
        <v>1</v>
      </c>
      <c r="AB112" s="233">
        <v>7</v>
      </c>
      <c r="AC112" s="233">
        <v>7</v>
      </c>
      <c r="AZ112" s="233">
        <v>2</v>
      </c>
      <c r="BA112" s="233">
        <f t="shared" si="19"/>
        <v>0</v>
      </c>
      <c r="BB112" s="233">
        <f t="shared" si="20"/>
        <v>0</v>
      </c>
      <c r="BC112" s="233">
        <f t="shared" si="21"/>
        <v>0</v>
      </c>
      <c r="BD112" s="233">
        <f t="shared" si="22"/>
        <v>0</v>
      </c>
      <c r="BE112" s="233">
        <f t="shared" si="23"/>
        <v>0</v>
      </c>
      <c r="CA112" s="260">
        <v>1</v>
      </c>
      <c r="CB112" s="260">
        <v>7</v>
      </c>
    </row>
    <row r="113" spans="1:80" ht="12.75">
      <c r="A113" s="261">
        <v>102</v>
      </c>
      <c r="B113" s="262" t="s">
        <v>1647</v>
      </c>
      <c r="C113" s="263" t="s">
        <v>1648</v>
      </c>
      <c r="D113" s="264" t="s">
        <v>1132</v>
      </c>
      <c r="E113" s="265">
        <v>1</v>
      </c>
      <c r="F113" s="265">
        <v>0</v>
      </c>
      <c r="G113" s="266">
        <f t="shared" si="16"/>
        <v>0</v>
      </c>
      <c r="H113" s="267">
        <v>0</v>
      </c>
      <c r="I113" s="268">
        <f t="shared" si="17"/>
        <v>0</v>
      </c>
      <c r="J113" s="267">
        <v>0</v>
      </c>
      <c r="K113" s="268">
        <f t="shared" si="18"/>
        <v>0</v>
      </c>
      <c r="O113" s="260">
        <v>2</v>
      </c>
      <c r="AA113" s="233">
        <v>1</v>
      </c>
      <c r="AB113" s="233">
        <v>7</v>
      </c>
      <c r="AC113" s="233">
        <v>7</v>
      </c>
      <c r="AZ113" s="233">
        <v>2</v>
      </c>
      <c r="BA113" s="233">
        <f t="shared" si="19"/>
        <v>0</v>
      </c>
      <c r="BB113" s="233">
        <f t="shared" si="20"/>
        <v>0</v>
      </c>
      <c r="BC113" s="233">
        <f t="shared" si="21"/>
        <v>0</v>
      </c>
      <c r="BD113" s="233">
        <f t="shared" si="22"/>
        <v>0</v>
      </c>
      <c r="BE113" s="233">
        <f t="shared" si="23"/>
        <v>0</v>
      </c>
      <c r="CA113" s="260">
        <v>1</v>
      </c>
      <c r="CB113" s="260">
        <v>7</v>
      </c>
    </row>
    <row r="114" spans="1:80" ht="22.5">
      <c r="A114" s="261">
        <v>103</v>
      </c>
      <c r="B114" s="262" t="s">
        <v>1649</v>
      </c>
      <c r="C114" s="263" t="s">
        <v>1650</v>
      </c>
      <c r="D114" s="264" t="s">
        <v>212</v>
      </c>
      <c r="E114" s="265">
        <v>1</v>
      </c>
      <c r="F114" s="265">
        <v>0</v>
      </c>
      <c r="G114" s="266">
        <f t="shared" si="16"/>
        <v>0</v>
      </c>
      <c r="H114" s="267">
        <v>0</v>
      </c>
      <c r="I114" s="268">
        <f t="shared" si="17"/>
        <v>0</v>
      </c>
      <c r="J114" s="267">
        <v>0</v>
      </c>
      <c r="K114" s="268">
        <f t="shared" si="18"/>
        <v>0</v>
      </c>
      <c r="O114" s="260">
        <v>2</v>
      </c>
      <c r="AA114" s="233">
        <v>1</v>
      </c>
      <c r="AB114" s="233">
        <v>7</v>
      </c>
      <c r="AC114" s="233">
        <v>7</v>
      </c>
      <c r="AZ114" s="233">
        <v>2</v>
      </c>
      <c r="BA114" s="233">
        <f t="shared" si="19"/>
        <v>0</v>
      </c>
      <c r="BB114" s="233">
        <f t="shared" si="20"/>
        <v>0</v>
      </c>
      <c r="BC114" s="233">
        <f t="shared" si="21"/>
        <v>0</v>
      </c>
      <c r="BD114" s="233">
        <f t="shared" si="22"/>
        <v>0</v>
      </c>
      <c r="BE114" s="233">
        <f t="shared" si="23"/>
        <v>0</v>
      </c>
      <c r="CA114" s="260">
        <v>1</v>
      </c>
      <c r="CB114" s="260">
        <v>7</v>
      </c>
    </row>
    <row r="115" spans="1:80" ht="12.75">
      <c r="A115" s="261">
        <v>104</v>
      </c>
      <c r="B115" s="262" t="s">
        <v>1643</v>
      </c>
      <c r="C115" s="263" t="s">
        <v>1644</v>
      </c>
      <c r="D115" s="264" t="s">
        <v>212</v>
      </c>
      <c r="E115" s="265">
        <v>1</v>
      </c>
      <c r="F115" s="265">
        <v>0</v>
      </c>
      <c r="G115" s="266">
        <f t="shared" si="16"/>
        <v>0</v>
      </c>
      <c r="H115" s="267">
        <v>0</v>
      </c>
      <c r="I115" s="268">
        <f t="shared" si="17"/>
        <v>0</v>
      </c>
      <c r="J115" s="267">
        <v>0</v>
      </c>
      <c r="K115" s="268">
        <f t="shared" si="18"/>
        <v>0</v>
      </c>
      <c r="O115" s="260">
        <v>2</v>
      </c>
      <c r="AA115" s="233">
        <v>1</v>
      </c>
      <c r="AB115" s="233">
        <v>7</v>
      </c>
      <c r="AC115" s="233">
        <v>7</v>
      </c>
      <c r="AZ115" s="233">
        <v>2</v>
      </c>
      <c r="BA115" s="233">
        <f t="shared" si="19"/>
        <v>0</v>
      </c>
      <c r="BB115" s="233">
        <f t="shared" si="20"/>
        <v>0</v>
      </c>
      <c r="BC115" s="233">
        <f t="shared" si="21"/>
        <v>0</v>
      </c>
      <c r="BD115" s="233">
        <f t="shared" si="22"/>
        <v>0</v>
      </c>
      <c r="BE115" s="233">
        <f t="shared" si="23"/>
        <v>0</v>
      </c>
      <c r="CA115" s="260">
        <v>1</v>
      </c>
      <c r="CB115" s="260">
        <v>7</v>
      </c>
    </row>
    <row r="116" spans="1:80" ht="22.5">
      <c r="A116" s="261">
        <v>105</v>
      </c>
      <c r="B116" s="262" t="s">
        <v>1645</v>
      </c>
      <c r="C116" s="263" t="s">
        <v>1646</v>
      </c>
      <c r="D116" s="264" t="s">
        <v>212</v>
      </c>
      <c r="E116" s="265">
        <v>1</v>
      </c>
      <c r="F116" s="265">
        <v>0</v>
      </c>
      <c r="G116" s="266">
        <f t="shared" si="16"/>
        <v>0</v>
      </c>
      <c r="H116" s="267">
        <v>0</v>
      </c>
      <c r="I116" s="268">
        <f t="shared" si="17"/>
        <v>0</v>
      </c>
      <c r="J116" s="267">
        <v>0</v>
      </c>
      <c r="K116" s="268">
        <f t="shared" si="18"/>
        <v>0</v>
      </c>
      <c r="O116" s="260">
        <v>2</v>
      </c>
      <c r="AA116" s="233">
        <v>1</v>
      </c>
      <c r="AB116" s="233">
        <v>7</v>
      </c>
      <c r="AC116" s="233">
        <v>7</v>
      </c>
      <c r="AZ116" s="233">
        <v>2</v>
      </c>
      <c r="BA116" s="233">
        <f t="shared" si="19"/>
        <v>0</v>
      </c>
      <c r="BB116" s="233">
        <f t="shared" si="20"/>
        <v>0</v>
      </c>
      <c r="BC116" s="233">
        <f t="shared" si="21"/>
        <v>0</v>
      </c>
      <c r="BD116" s="233">
        <f t="shared" si="22"/>
        <v>0</v>
      </c>
      <c r="BE116" s="233">
        <f t="shared" si="23"/>
        <v>0</v>
      </c>
      <c r="CA116" s="260">
        <v>1</v>
      </c>
      <c r="CB116" s="260">
        <v>7</v>
      </c>
    </row>
    <row r="117" spans="1:80" ht="22.5">
      <c r="A117" s="261">
        <v>106</v>
      </c>
      <c r="B117" s="262" t="s">
        <v>1651</v>
      </c>
      <c r="C117" s="263" t="s">
        <v>1652</v>
      </c>
      <c r="D117" s="264" t="s">
        <v>1132</v>
      </c>
      <c r="E117" s="265">
        <v>42</v>
      </c>
      <c r="F117" s="265">
        <v>0</v>
      </c>
      <c r="G117" s="266">
        <f t="shared" si="16"/>
        <v>0</v>
      </c>
      <c r="H117" s="267">
        <v>0</v>
      </c>
      <c r="I117" s="268">
        <f t="shared" si="17"/>
        <v>0</v>
      </c>
      <c r="J117" s="267">
        <v>0</v>
      </c>
      <c r="K117" s="268">
        <f t="shared" si="18"/>
        <v>0</v>
      </c>
      <c r="O117" s="260">
        <v>2</v>
      </c>
      <c r="AA117" s="233">
        <v>1</v>
      </c>
      <c r="AB117" s="233">
        <v>7</v>
      </c>
      <c r="AC117" s="233">
        <v>7</v>
      </c>
      <c r="AZ117" s="233">
        <v>2</v>
      </c>
      <c r="BA117" s="233">
        <f t="shared" si="19"/>
        <v>0</v>
      </c>
      <c r="BB117" s="233">
        <f t="shared" si="20"/>
        <v>0</v>
      </c>
      <c r="BC117" s="233">
        <f t="shared" si="21"/>
        <v>0</v>
      </c>
      <c r="BD117" s="233">
        <f t="shared" si="22"/>
        <v>0</v>
      </c>
      <c r="BE117" s="233">
        <f t="shared" si="23"/>
        <v>0</v>
      </c>
      <c r="CA117" s="260">
        <v>1</v>
      </c>
      <c r="CB117" s="260">
        <v>7</v>
      </c>
    </row>
    <row r="118" spans="1:80" ht="12.75">
      <c r="A118" s="261">
        <v>107</v>
      </c>
      <c r="B118" s="262" t="s">
        <v>1653</v>
      </c>
      <c r="C118" s="263" t="s">
        <v>1654</v>
      </c>
      <c r="D118" s="264" t="s">
        <v>212</v>
      </c>
      <c r="E118" s="265">
        <v>18</v>
      </c>
      <c r="F118" s="265">
        <v>0</v>
      </c>
      <c r="G118" s="266">
        <f t="shared" si="16"/>
        <v>0</v>
      </c>
      <c r="H118" s="267">
        <v>0</v>
      </c>
      <c r="I118" s="268">
        <f t="shared" si="17"/>
        <v>0</v>
      </c>
      <c r="J118" s="267">
        <v>0</v>
      </c>
      <c r="K118" s="268">
        <f t="shared" si="18"/>
        <v>0</v>
      </c>
      <c r="O118" s="260">
        <v>2</v>
      </c>
      <c r="AA118" s="233">
        <v>1</v>
      </c>
      <c r="AB118" s="233">
        <v>7</v>
      </c>
      <c r="AC118" s="233">
        <v>7</v>
      </c>
      <c r="AZ118" s="233">
        <v>2</v>
      </c>
      <c r="BA118" s="233">
        <f t="shared" si="19"/>
        <v>0</v>
      </c>
      <c r="BB118" s="233">
        <f t="shared" si="20"/>
        <v>0</v>
      </c>
      <c r="BC118" s="233">
        <f t="shared" si="21"/>
        <v>0</v>
      </c>
      <c r="BD118" s="233">
        <f t="shared" si="22"/>
        <v>0</v>
      </c>
      <c r="BE118" s="233">
        <f t="shared" si="23"/>
        <v>0</v>
      </c>
      <c r="CA118" s="260">
        <v>1</v>
      </c>
      <c r="CB118" s="260">
        <v>7</v>
      </c>
    </row>
    <row r="119" spans="1:80" ht="22.5">
      <c r="A119" s="261">
        <v>108</v>
      </c>
      <c r="B119" s="262" t="s">
        <v>1655</v>
      </c>
      <c r="C119" s="263" t="s">
        <v>1656</v>
      </c>
      <c r="D119" s="264" t="s">
        <v>145</v>
      </c>
      <c r="E119" s="265">
        <v>1.024</v>
      </c>
      <c r="F119" s="265">
        <v>0</v>
      </c>
      <c r="G119" s="266">
        <f t="shared" si="16"/>
        <v>0</v>
      </c>
      <c r="H119" s="267">
        <v>0</v>
      </c>
      <c r="I119" s="268">
        <f t="shared" si="17"/>
        <v>0</v>
      </c>
      <c r="J119" s="267">
        <v>0</v>
      </c>
      <c r="K119" s="268">
        <f t="shared" si="18"/>
        <v>0</v>
      </c>
      <c r="O119" s="260">
        <v>2</v>
      </c>
      <c r="AA119" s="233">
        <v>1</v>
      </c>
      <c r="AB119" s="233">
        <v>7</v>
      </c>
      <c r="AC119" s="233">
        <v>7</v>
      </c>
      <c r="AZ119" s="233">
        <v>2</v>
      </c>
      <c r="BA119" s="233">
        <f t="shared" si="19"/>
        <v>0</v>
      </c>
      <c r="BB119" s="233">
        <f t="shared" si="20"/>
        <v>0</v>
      </c>
      <c r="BC119" s="233">
        <f t="shared" si="21"/>
        <v>0</v>
      </c>
      <c r="BD119" s="233">
        <f t="shared" si="22"/>
        <v>0</v>
      </c>
      <c r="BE119" s="233">
        <f t="shared" si="23"/>
        <v>0</v>
      </c>
      <c r="CA119" s="260">
        <v>1</v>
      </c>
      <c r="CB119" s="260">
        <v>7</v>
      </c>
    </row>
    <row r="120" spans="1:57" ht="12.75">
      <c r="A120" s="278"/>
      <c r="B120" s="279" t="s">
        <v>94</v>
      </c>
      <c r="C120" s="280" t="s">
        <v>1597</v>
      </c>
      <c r="D120" s="281"/>
      <c r="E120" s="282"/>
      <c r="F120" s="283"/>
      <c r="G120" s="284">
        <f>SUM(G84:G119)</f>
        <v>0</v>
      </c>
      <c r="H120" s="285"/>
      <c r="I120" s="286">
        <f>SUM(I84:I119)</f>
        <v>0</v>
      </c>
      <c r="J120" s="285"/>
      <c r="K120" s="286">
        <f>SUM(K84:K119)</f>
        <v>0</v>
      </c>
      <c r="O120" s="260">
        <v>4</v>
      </c>
      <c r="BA120" s="287">
        <f>SUM(BA84:BA119)</f>
        <v>0</v>
      </c>
      <c r="BB120" s="287">
        <f>SUM(BB84:BB119)</f>
        <v>0</v>
      </c>
      <c r="BC120" s="287">
        <f>SUM(BC84:BC119)</f>
        <v>0</v>
      </c>
      <c r="BD120" s="287">
        <f>SUM(BD84:BD119)</f>
        <v>0</v>
      </c>
      <c r="BE120" s="287">
        <f>SUM(BE84:BE119)</f>
        <v>0</v>
      </c>
    </row>
    <row r="121" spans="1:15" ht="12.75">
      <c r="A121" s="250" t="s">
        <v>90</v>
      </c>
      <c r="B121" s="251" t="s">
        <v>1657</v>
      </c>
      <c r="C121" s="252" t="s">
        <v>1658</v>
      </c>
      <c r="D121" s="253"/>
      <c r="E121" s="254"/>
      <c r="F121" s="254"/>
      <c r="G121" s="255"/>
      <c r="H121" s="256"/>
      <c r="I121" s="257"/>
      <c r="J121" s="258"/>
      <c r="K121" s="259"/>
      <c r="O121" s="260">
        <v>1</v>
      </c>
    </row>
    <row r="122" spans="1:80" ht="12.75">
      <c r="A122" s="261">
        <v>109</v>
      </c>
      <c r="B122" s="262" t="s">
        <v>1660</v>
      </c>
      <c r="C122" s="263" t="s">
        <v>1661</v>
      </c>
      <c r="D122" s="264" t="s">
        <v>1662</v>
      </c>
      <c r="E122" s="265">
        <v>100</v>
      </c>
      <c r="F122" s="265">
        <v>0</v>
      </c>
      <c r="G122" s="266">
        <f>E122*F122</f>
        <v>0</v>
      </c>
      <c r="H122" s="267">
        <v>0</v>
      </c>
      <c r="I122" s="268">
        <f>E122*H122</f>
        <v>0</v>
      </c>
      <c r="J122" s="267"/>
      <c r="K122" s="268">
        <f>E122*J122</f>
        <v>0</v>
      </c>
      <c r="O122" s="260">
        <v>2</v>
      </c>
      <c r="AA122" s="233">
        <v>12</v>
      </c>
      <c r="AB122" s="233">
        <v>0</v>
      </c>
      <c r="AC122" s="233">
        <v>110</v>
      </c>
      <c r="AZ122" s="233">
        <v>2</v>
      </c>
      <c r="BA122" s="233">
        <f>IF(AZ122=1,G122,0)</f>
        <v>0</v>
      </c>
      <c r="BB122" s="233">
        <f>IF(AZ122=2,G122,0)</f>
        <v>0</v>
      </c>
      <c r="BC122" s="233">
        <f>IF(AZ122=3,G122,0)</f>
        <v>0</v>
      </c>
      <c r="BD122" s="233">
        <f>IF(AZ122=4,G122,0)</f>
        <v>0</v>
      </c>
      <c r="BE122" s="233">
        <f>IF(AZ122=5,G122,0)</f>
        <v>0</v>
      </c>
      <c r="CA122" s="260">
        <v>12</v>
      </c>
      <c r="CB122" s="260">
        <v>0</v>
      </c>
    </row>
    <row r="123" spans="1:80" ht="12.75">
      <c r="A123" s="261">
        <v>110</v>
      </c>
      <c r="B123" s="262" t="s">
        <v>1663</v>
      </c>
      <c r="C123" s="263" t="s">
        <v>1664</v>
      </c>
      <c r="D123" s="264" t="s">
        <v>110</v>
      </c>
      <c r="E123" s="265">
        <v>42</v>
      </c>
      <c r="F123" s="265">
        <v>0</v>
      </c>
      <c r="G123" s="266">
        <f>E123*F123</f>
        <v>0</v>
      </c>
      <c r="H123" s="267">
        <v>0</v>
      </c>
      <c r="I123" s="268">
        <f>E123*H123</f>
        <v>0</v>
      </c>
      <c r="J123" s="267"/>
      <c r="K123" s="268">
        <f>E123*J123</f>
        <v>0</v>
      </c>
      <c r="O123" s="260">
        <v>2</v>
      </c>
      <c r="AA123" s="233">
        <v>12</v>
      </c>
      <c r="AB123" s="233">
        <v>0</v>
      </c>
      <c r="AC123" s="233">
        <v>111</v>
      </c>
      <c r="AZ123" s="233">
        <v>2</v>
      </c>
      <c r="BA123" s="233">
        <f>IF(AZ123=1,G123,0)</f>
        <v>0</v>
      </c>
      <c r="BB123" s="233">
        <f>IF(AZ123=2,G123,0)</f>
        <v>0</v>
      </c>
      <c r="BC123" s="233">
        <f>IF(AZ123=3,G123,0)</f>
        <v>0</v>
      </c>
      <c r="BD123" s="233">
        <f>IF(AZ123=4,G123,0)</f>
        <v>0</v>
      </c>
      <c r="BE123" s="233">
        <f>IF(AZ123=5,G123,0)</f>
        <v>0</v>
      </c>
      <c r="CA123" s="260">
        <v>12</v>
      </c>
      <c r="CB123" s="260">
        <v>0</v>
      </c>
    </row>
    <row r="124" spans="1:80" ht="12.75">
      <c r="A124" s="261">
        <v>111</v>
      </c>
      <c r="B124" s="262" t="s">
        <v>1665</v>
      </c>
      <c r="C124" s="263" t="s">
        <v>1666</v>
      </c>
      <c r="D124" s="264" t="s">
        <v>110</v>
      </c>
      <c r="E124" s="265">
        <v>31</v>
      </c>
      <c r="F124" s="265">
        <v>0</v>
      </c>
      <c r="G124" s="266">
        <f>E124*F124</f>
        <v>0</v>
      </c>
      <c r="H124" s="267">
        <v>0</v>
      </c>
      <c r="I124" s="268">
        <f>E124*H124</f>
        <v>0</v>
      </c>
      <c r="J124" s="267"/>
      <c r="K124" s="268">
        <f>E124*J124</f>
        <v>0</v>
      </c>
      <c r="O124" s="260">
        <v>2</v>
      </c>
      <c r="AA124" s="233">
        <v>12</v>
      </c>
      <c r="AB124" s="233">
        <v>0</v>
      </c>
      <c r="AC124" s="233">
        <v>112</v>
      </c>
      <c r="AZ124" s="233">
        <v>2</v>
      </c>
      <c r="BA124" s="233">
        <f>IF(AZ124=1,G124,0)</f>
        <v>0</v>
      </c>
      <c r="BB124" s="233">
        <f>IF(AZ124=2,G124,0)</f>
        <v>0</v>
      </c>
      <c r="BC124" s="233">
        <f>IF(AZ124=3,G124,0)</f>
        <v>0</v>
      </c>
      <c r="BD124" s="233">
        <f>IF(AZ124=4,G124,0)</f>
        <v>0</v>
      </c>
      <c r="BE124" s="233">
        <f>IF(AZ124=5,G124,0)</f>
        <v>0</v>
      </c>
      <c r="CA124" s="260">
        <v>12</v>
      </c>
      <c r="CB124" s="260">
        <v>0</v>
      </c>
    </row>
    <row r="125" spans="1:57" ht="12.75">
      <c r="A125" s="278"/>
      <c r="B125" s="279" t="s">
        <v>94</v>
      </c>
      <c r="C125" s="280" t="s">
        <v>1659</v>
      </c>
      <c r="D125" s="281"/>
      <c r="E125" s="282"/>
      <c r="F125" s="283"/>
      <c r="G125" s="284">
        <f>SUM(G121:G124)</f>
        <v>0</v>
      </c>
      <c r="H125" s="285"/>
      <c r="I125" s="286">
        <f>SUM(I121:I124)</f>
        <v>0</v>
      </c>
      <c r="J125" s="285"/>
      <c r="K125" s="286">
        <f>SUM(K121:K124)</f>
        <v>0</v>
      </c>
      <c r="O125" s="260">
        <v>4</v>
      </c>
      <c r="BA125" s="287">
        <f>SUM(BA121:BA124)</f>
        <v>0</v>
      </c>
      <c r="BB125" s="287">
        <f>SUM(BB121:BB124)</f>
        <v>0</v>
      </c>
      <c r="BC125" s="287">
        <f>SUM(BC121:BC124)</f>
        <v>0</v>
      </c>
      <c r="BD125" s="287">
        <f>SUM(BD121:BD124)</f>
        <v>0</v>
      </c>
      <c r="BE125" s="287">
        <f>SUM(BE121:BE124)</f>
        <v>0</v>
      </c>
    </row>
    <row r="126" ht="12.75">
      <c r="E126" s="233"/>
    </row>
    <row r="127" ht="12.75">
      <c r="E127" s="233"/>
    </row>
    <row r="128" ht="12.75">
      <c r="E128" s="233"/>
    </row>
    <row r="129" ht="12.75">
      <c r="E129" s="233"/>
    </row>
    <row r="130" ht="12.75">
      <c r="E130" s="233"/>
    </row>
    <row r="131" ht="12.75">
      <c r="E131" s="233"/>
    </row>
    <row r="132" ht="12.75">
      <c r="E132" s="233"/>
    </row>
    <row r="133" ht="12.75">
      <c r="E133" s="233"/>
    </row>
    <row r="134" ht="12.75">
      <c r="E134" s="233"/>
    </row>
    <row r="135" ht="12.75">
      <c r="E135" s="233"/>
    </row>
    <row r="136" ht="12.75">
      <c r="E136" s="233"/>
    </row>
    <row r="137" ht="12.75">
      <c r="E137" s="233"/>
    </row>
    <row r="138" ht="12.75">
      <c r="E138" s="233"/>
    </row>
    <row r="139" ht="12.75">
      <c r="E139" s="233"/>
    </row>
    <row r="140" ht="12.75">
      <c r="E140" s="233"/>
    </row>
    <row r="141" ht="12.75">
      <c r="E141" s="233"/>
    </row>
    <row r="142" ht="12.75">
      <c r="E142" s="233"/>
    </row>
    <row r="143" ht="12.75">
      <c r="E143" s="233"/>
    </row>
    <row r="144" ht="12.75">
      <c r="E144" s="233"/>
    </row>
    <row r="145" ht="12.75">
      <c r="E145" s="233"/>
    </row>
    <row r="146" ht="12.75">
      <c r="E146" s="233"/>
    </row>
    <row r="147" ht="12.75">
      <c r="E147" s="233"/>
    </row>
    <row r="148" ht="12.75">
      <c r="E148" s="233"/>
    </row>
    <row r="149" spans="1:7" ht="12.75">
      <c r="A149" s="277"/>
      <c r="B149" s="277"/>
      <c r="C149" s="277"/>
      <c r="D149" s="277"/>
      <c r="E149" s="277"/>
      <c r="F149" s="277"/>
      <c r="G149" s="277"/>
    </row>
    <row r="150" spans="1:7" ht="12.75">
      <c r="A150" s="277"/>
      <c r="B150" s="277"/>
      <c r="C150" s="277"/>
      <c r="D150" s="277"/>
      <c r="E150" s="277"/>
      <c r="F150" s="277"/>
      <c r="G150" s="277"/>
    </row>
    <row r="151" spans="1:7" ht="12.75">
      <c r="A151" s="277"/>
      <c r="B151" s="277"/>
      <c r="C151" s="277"/>
      <c r="D151" s="277"/>
      <c r="E151" s="277"/>
      <c r="F151" s="277"/>
      <c r="G151" s="277"/>
    </row>
    <row r="152" spans="1:7" ht="12.75">
      <c r="A152" s="277"/>
      <c r="B152" s="277"/>
      <c r="C152" s="277"/>
      <c r="D152" s="277"/>
      <c r="E152" s="277"/>
      <c r="F152" s="277"/>
      <c r="G152" s="277"/>
    </row>
    <row r="153" ht="12.75">
      <c r="E153" s="233"/>
    </row>
    <row r="154" ht="12.75">
      <c r="E154" s="233"/>
    </row>
    <row r="155" ht="12.75">
      <c r="E155" s="233"/>
    </row>
    <row r="156" ht="12.75">
      <c r="E156" s="233"/>
    </row>
    <row r="157" ht="12.75">
      <c r="E157" s="233"/>
    </row>
    <row r="158" ht="12.75">
      <c r="E158" s="233"/>
    </row>
    <row r="159" ht="12.75">
      <c r="E159" s="233"/>
    </row>
    <row r="160" ht="12.75">
      <c r="E160" s="233"/>
    </row>
    <row r="161" ht="12.75">
      <c r="E161" s="233"/>
    </row>
    <row r="162" ht="12.75">
      <c r="E162" s="233"/>
    </row>
    <row r="163" ht="12.75">
      <c r="E163" s="233"/>
    </row>
    <row r="164" ht="12.75">
      <c r="E164" s="233"/>
    </row>
    <row r="165" ht="12.75">
      <c r="E165" s="233"/>
    </row>
    <row r="166" ht="12.75">
      <c r="E166" s="233"/>
    </row>
    <row r="167" ht="12.75">
      <c r="E167" s="233"/>
    </row>
    <row r="168" ht="12.75">
      <c r="E168" s="233"/>
    </row>
    <row r="169" ht="12.75">
      <c r="E169" s="233"/>
    </row>
    <row r="170" ht="12.75">
      <c r="E170" s="233"/>
    </row>
    <row r="171" ht="12.75">
      <c r="E171" s="233"/>
    </row>
    <row r="172" ht="12.75">
      <c r="E172" s="233"/>
    </row>
    <row r="173" ht="12.75">
      <c r="E173" s="233"/>
    </row>
    <row r="174" ht="12.75">
      <c r="E174" s="233"/>
    </row>
    <row r="175" ht="12.75">
      <c r="E175" s="233"/>
    </row>
    <row r="176" ht="12.75">
      <c r="E176" s="233"/>
    </row>
    <row r="177" ht="12.75">
      <c r="E177" s="233"/>
    </row>
    <row r="178" ht="12.75">
      <c r="E178" s="233"/>
    </row>
    <row r="179" ht="12.75">
      <c r="E179" s="233"/>
    </row>
    <row r="180" ht="12.75">
      <c r="E180" s="233"/>
    </row>
    <row r="181" ht="12.75">
      <c r="E181" s="233"/>
    </row>
    <row r="182" ht="12.75">
      <c r="E182" s="233"/>
    </row>
    <row r="183" ht="12.75">
      <c r="E183" s="233"/>
    </row>
    <row r="184" spans="1:2" ht="12.75">
      <c r="A184" s="288"/>
      <c r="B184" s="288"/>
    </row>
    <row r="185" spans="1:7" ht="12.75">
      <c r="A185" s="277"/>
      <c r="B185" s="277"/>
      <c r="C185" s="289"/>
      <c r="D185" s="289"/>
      <c r="E185" s="290"/>
      <c r="F185" s="289"/>
      <c r="G185" s="291"/>
    </row>
    <row r="186" spans="1:7" ht="12.75">
      <c r="A186" s="292"/>
      <c r="B186" s="292"/>
      <c r="C186" s="277"/>
      <c r="D186" s="277"/>
      <c r="E186" s="293"/>
      <c r="F186" s="277"/>
      <c r="G186" s="277"/>
    </row>
    <row r="187" spans="1:7" ht="12.75">
      <c r="A187" s="277"/>
      <c r="B187" s="277"/>
      <c r="C187" s="277"/>
      <c r="D187" s="277"/>
      <c r="E187" s="293"/>
      <c r="F187" s="277"/>
      <c r="G187" s="277"/>
    </row>
    <row r="188" spans="1:7" ht="12.75">
      <c r="A188" s="277"/>
      <c r="B188" s="277"/>
      <c r="C188" s="277"/>
      <c r="D188" s="277"/>
      <c r="E188" s="293"/>
      <c r="F188" s="277"/>
      <c r="G188" s="277"/>
    </row>
    <row r="189" spans="1:7" ht="12.75">
      <c r="A189" s="277"/>
      <c r="B189" s="277"/>
      <c r="C189" s="277"/>
      <c r="D189" s="277"/>
      <c r="E189" s="293"/>
      <c r="F189" s="277"/>
      <c r="G189" s="277"/>
    </row>
    <row r="190" spans="1:7" ht="12.75">
      <c r="A190" s="277"/>
      <c r="B190" s="277"/>
      <c r="C190" s="277"/>
      <c r="D190" s="277"/>
      <c r="E190" s="293"/>
      <c r="F190" s="277"/>
      <c r="G190" s="277"/>
    </row>
    <row r="191" spans="1:7" ht="12.75">
      <c r="A191" s="277"/>
      <c r="B191" s="277"/>
      <c r="C191" s="277"/>
      <c r="D191" s="277"/>
      <c r="E191" s="293"/>
      <c r="F191" s="277"/>
      <c r="G191" s="277"/>
    </row>
    <row r="192" spans="1:7" ht="12.75">
      <c r="A192" s="277"/>
      <c r="B192" s="277"/>
      <c r="C192" s="277"/>
      <c r="D192" s="277"/>
      <c r="E192" s="293"/>
      <c r="F192" s="277"/>
      <c r="G192" s="277"/>
    </row>
    <row r="193" spans="1:7" ht="12.75">
      <c r="A193" s="277"/>
      <c r="B193" s="277"/>
      <c r="C193" s="277"/>
      <c r="D193" s="277"/>
      <c r="E193" s="293"/>
      <c r="F193" s="277"/>
      <c r="G193" s="277"/>
    </row>
    <row r="194" spans="1:7" ht="12.75">
      <c r="A194" s="277"/>
      <c r="B194" s="277"/>
      <c r="C194" s="277"/>
      <c r="D194" s="277"/>
      <c r="E194" s="293"/>
      <c r="F194" s="277"/>
      <c r="G194" s="277"/>
    </row>
    <row r="195" spans="1:7" ht="12.75">
      <c r="A195" s="277"/>
      <c r="B195" s="277"/>
      <c r="C195" s="277"/>
      <c r="D195" s="277"/>
      <c r="E195" s="293"/>
      <c r="F195" s="277"/>
      <c r="G195" s="277"/>
    </row>
    <row r="196" spans="1:7" ht="12.75">
      <c r="A196" s="277"/>
      <c r="B196" s="277"/>
      <c r="C196" s="277"/>
      <c r="D196" s="277"/>
      <c r="E196" s="293"/>
      <c r="F196" s="277"/>
      <c r="G196" s="277"/>
    </row>
    <row r="197" spans="1:7" ht="12.75">
      <c r="A197" s="277"/>
      <c r="B197" s="277"/>
      <c r="C197" s="277"/>
      <c r="D197" s="277"/>
      <c r="E197" s="293"/>
      <c r="F197" s="277"/>
      <c r="G197" s="277"/>
    </row>
    <row r="198" spans="1:7" ht="12.75">
      <c r="A198" s="277"/>
      <c r="B198" s="277"/>
      <c r="C198" s="277"/>
      <c r="D198" s="277"/>
      <c r="E198" s="293"/>
      <c r="F198" s="277"/>
      <c r="G198" s="277"/>
    </row>
  </sheetData>
  <mergeCells count="4"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95</v>
      </c>
      <c r="B1" s="95"/>
      <c r="C1" s="95"/>
      <c r="D1" s="95"/>
      <c r="E1" s="95"/>
      <c r="F1" s="95"/>
      <c r="G1" s="95"/>
    </row>
    <row r="2" spans="1:7" ht="12.75" customHeight="1">
      <c r="A2" s="96" t="s">
        <v>25</v>
      </c>
      <c r="B2" s="97"/>
      <c r="C2" s="98" t="s">
        <v>184</v>
      </c>
      <c r="D2" s="98" t="s">
        <v>1668</v>
      </c>
      <c r="E2" s="99"/>
      <c r="F2" s="100" t="s">
        <v>26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27</v>
      </c>
      <c r="B4" s="103"/>
      <c r="C4" s="104"/>
      <c r="D4" s="104"/>
      <c r="E4" s="105"/>
      <c r="F4" s="106" t="s">
        <v>28</v>
      </c>
      <c r="G4" s="109"/>
    </row>
    <row r="5" spans="1:7" ht="12.95" customHeight="1">
      <c r="A5" s="110" t="s">
        <v>91</v>
      </c>
      <c r="B5" s="111"/>
      <c r="C5" s="112" t="s">
        <v>100</v>
      </c>
      <c r="D5" s="113"/>
      <c r="E5" s="111"/>
      <c r="F5" s="106" t="s">
        <v>29</v>
      </c>
      <c r="G5" s="107"/>
    </row>
    <row r="6" spans="1:15" ht="12.95" customHeight="1">
      <c r="A6" s="108" t="s">
        <v>30</v>
      </c>
      <c r="B6" s="103"/>
      <c r="C6" s="104"/>
      <c r="D6" s="104"/>
      <c r="E6" s="105"/>
      <c r="F6" s="114" t="s">
        <v>31</v>
      </c>
      <c r="G6" s="115"/>
      <c r="O6" s="116"/>
    </row>
    <row r="7" spans="1:7" ht="12.95" customHeight="1">
      <c r="A7" s="117" t="s">
        <v>97</v>
      </c>
      <c r="B7" s="118"/>
      <c r="C7" s="119" t="s">
        <v>98</v>
      </c>
      <c r="D7" s="120"/>
      <c r="E7" s="120"/>
      <c r="F7" s="121" t="s">
        <v>32</v>
      </c>
      <c r="G7" s="115">
        <f>IF(G6=0,,ROUND((F30+F32)/G6,1))</f>
        <v>0</v>
      </c>
    </row>
    <row r="8" spans="1:9" ht="12.75">
      <c r="A8" s="122" t="s">
        <v>33</v>
      </c>
      <c r="B8" s="106"/>
      <c r="C8" s="313"/>
      <c r="D8" s="313"/>
      <c r="E8" s="314"/>
      <c r="F8" s="123" t="s">
        <v>34</v>
      </c>
      <c r="G8" s="124"/>
      <c r="H8" s="125"/>
      <c r="I8" s="126"/>
    </row>
    <row r="9" spans="1:8" ht="12.75">
      <c r="A9" s="122" t="s">
        <v>35</v>
      </c>
      <c r="B9" s="106"/>
      <c r="C9" s="313"/>
      <c r="D9" s="313"/>
      <c r="E9" s="314"/>
      <c r="F9" s="106"/>
      <c r="G9" s="127"/>
      <c r="H9" s="128"/>
    </row>
    <row r="10" spans="1:8" ht="12.75">
      <c r="A10" s="122" t="s">
        <v>36</v>
      </c>
      <c r="B10" s="106"/>
      <c r="C10" s="313"/>
      <c r="D10" s="313"/>
      <c r="E10" s="313"/>
      <c r="F10" s="129"/>
      <c r="G10" s="130"/>
      <c r="H10" s="131"/>
    </row>
    <row r="11" spans="1:57" ht="13.5" customHeight="1">
      <c r="A11" s="122" t="s">
        <v>37</v>
      </c>
      <c r="B11" s="106"/>
      <c r="C11" s="313"/>
      <c r="D11" s="313"/>
      <c r="E11" s="313"/>
      <c r="F11" s="132" t="s">
        <v>38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39</v>
      </c>
      <c r="B12" s="103"/>
      <c r="C12" s="315"/>
      <c r="D12" s="315"/>
      <c r="E12" s="315"/>
      <c r="F12" s="136" t="s">
        <v>40</v>
      </c>
      <c r="G12" s="137"/>
      <c r="H12" s="128"/>
    </row>
    <row r="13" spans="1:8" ht="28.5" customHeight="1" thickBot="1">
      <c r="A13" s="138" t="s">
        <v>41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42</v>
      </c>
      <c r="B14" s="143"/>
      <c r="C14" s="144"/>
      <c r="D14" s="145" t="s">
        <v>43</v>
      </c>
      <c r="E14" s="146"/>
      <c r="F14" s="146"/>
      <c r="G14" s="144"/>
    </row>
    <row r="15" spans="1:7" ht="15.95" customHeight="1">
      <c r="A15" s="147"/>
      <c r="B15" s="148" t="s">
        <v>44</v>
      </c>
      <c r="C15" s="149">
        <f>'1 3 Rek'!E8</f>
        <v>0</v>
      </c>
      <c r="D15" s="150">
        <f>'1 3 Rek'!A16</f>
        <v>0</v>
      </c>
      <c r="E15" s="151"/>
      <c r="F15" s="152"/>
      <c r="G15" s="149">
        <f>'1 3 Rek'!I16</f>
        <v>0</v>
      </c>
    </row>
    <row r="16" spans="1:7" ht="15.95" customHeight="1">
      <c r="A16" s="147" t="s">
        <v>45</v>
      </c>
      <c r="B16" s="148" t="s">
        <v>46</v>
      </c>
      <c r="C16" s="149">
        <f>'1 3 Rek'!F8</f>
        <v>0</v>
      </c>
      <c r="D16" s="102"/>
      <c r="E16" s="153"/>
      <c r="F16" s="154"/>
      <c r="G16" s="149"/>
    </row>
    <row r="17" spans="1:7" ht="15.95" customHeight="1">
      <c r="A17" s="147" t="s">
        <v>47</v>
      </c>
      <c r="B17" s="148" t="s">
        <v>48</v>
      </c>
      <c r="C17" s="149">
        <f>'1 3 Rek'!H8</f>
        <v>0</v>
      </c>
      <c r="D17" s="102"/>
      <c r="E17" s="153"/>
      <c r="F17" s="154"/>
      <c r="G17" s="149"/>
    </row>
    <row r="18" spans="1:7" ht="15.95" customHeight="1">
      <c r="A18" s="155" t="s">
        <v>49</v>
      </c>
      <c r="B18" s="156" t="s">
        <v>50</v>
      </c>
      <c r="C18" s="149">
        <f>'1 3 Rek'!G8</f>
        <v>0</v>
      </c>
      <c r="D18" s="102"/>
      <c r="E18" s="153"/>
      <c r="F18" s="154"/>
      <c r="G18" s="149"/>
    </row>
    <row r="19" spans="1:7" ht="15.95" customHeight="1">
      <c r="A19" s="157" t="s">
        <v>51</v>
      </c>
      <c r="B19" s="148"/>
      <c r="C19" s="149">
        <f>SUM(C15:C18)</f>
        <v>0</v>
      </c>
      <c r="D19" s="102"/>
      <c r="E19" s="153"/>
      <c r="F19" s="154"/>
      <c r="G19" s="149"/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22</v>
      </c>
      <c r="B21" s="148"/>
      <c r="C21" s="149">
        <f>'1 3 Rek'!I8</f>
        <v>0</v>
      </c>
      <c r="D21" s="102"/>
      <c r="E21" s="153"/>
      <c r="F21" s="154"/>
      <c r="G21" s="149"/>
    </row>
    <row r="22" spans="1:7" ht="15.95" customHeight="1">
      <c r="A22" s="158" t="s">
        <v>52</v>
      </c>
      <c r="B22" s="128"/>
      <c r="C22" s="149">
        <f>C19+C21</f>
        <v>0</v>
      </c>
      <c r="D22" s="102" t="s">
        <v>53</v>
      </c>
      <c r="E22" s="153"/>
      <c r="F22" s="154"/>
      <c r="G22" s="149">
        <f>G23-SUM(G15:G21)</f>
        <v>0</v>
      </c>
    </row>
    <row r="23" spans="1:7" ht="15.95" customHeight="1" thickBot="1">
      <c r="A23" s="316" t="s">
        <v>54</v>
      </c>
      <c r="B23" s="317"/>
      <c r="C23" s="159">
        <f>C22+G23</f>
        <v>0</v>
      </c>
      <c r="D23" s="160" t="s">
        <v>55</v>
      </c>
      <c r="E23" s="161"/>
      <c r="F23" s="162"/>
      <c r="G23" s="149">
        <f>'1 3 Rek'!H14</f>
        <v>0</v>
      </c>
    </row>
    <row r="24" spans="1:7" ht="12.75">
      <c r="A24" s="163" t="s">
        <v>56</v>
      </c>
      <c r="B24" s="164"/>
      <c r="C24" s="165"/>
      <c r="D24" s="164" t="s">
        <v>57</v>
      </c>
      <c r="E24" s="164"/>
      <c r="F24" s="166" t="s">
        <v>58</v>
      </c>
      <c r="G24" s="167"/>
    </row>
    <row r="25" spans="1:7" ht="12.75">
      <c r="A25" s="158" t="s">
        <v>59</v>
      </c>
      <c r="B25" s="128"/>
      <c r="C25" s="168"/>
      <c r="D25" s="128" t="s">
        <v>59</v>
      </c>
      <c r="F25" s="169" t="s">
        <v>59</v>
      </c>
      <c r="G25" s="170"/>
    </row>
    <row r="26" spans="1:7" ht="37.5" customHeight="1">
      <c r="A26" s="158" t="s">
        <v>60</v>
      </c>
      <c r="B26" s="171"/>
      <c r="C26" s="168"/>
      <c r="D26" s="128" t="s">
        <v>60</v>
      </c>
      <c r="F26" s="169" t="s">
        <v>60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61</v>
      </c>
      <c r="B28" s="128"/>
      <c r="C28" s="168"/>
      <c r="D28" s="169" t="s">
        <v>62</v>
      </c>
      <c r="E28" s="168"/>
      <c r="F28" s="173" t="s">
        <v>62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4</v>
      </c>
      <c r="B30" s="177"/>
      <c r="C30" s="178">
        <v>15</v>
      </c>
      <c r="D30" s="177" t="s">
        <v>63</v>
      </c>
      <c r="E30" s="179"/>
      <c r="F30" s="308">
        <f>C23-F32</f>
        <v>0</v>
      </c>
      <c r="G30" s="309"/>
    </row>
    <row r="31" spans="1:7" ht="12.75">
      <c r="A31" s="176" t="s">
        <v>64</v>
      </c>
      <c r="B31" s="177"/>
      <c r="C31" s="178">
        <f>C30</f>
        <v>15</v>
      </c>
      <c r="D31" s="177" t="s">
        <v>65</v>
      </c>
      <c r="E31" s="179"/>
      <c r="F31" s="308">
        <f>ROUND(PRODUCT(F30,C31/100),0)</f>
        <v>0</v>
      </c>
      <c r="G31" s="309"/>
    </row>
    <row r="32" spans="1:7" ht="12.75">
      <c r="A32" s="176" t="s">
        <v>4</v>
      </c>
      <c r="B32" s="177"/>
      <c r="C32" s="178">
        <v>0</v>
      </c>
      <c r="D32" s="177" t="s">
        <v>65</v>
      </c>
      <c r="E32" s="179"/>
      <c r="F32" s="308">
        <v>0</v>
      </c>
      <c r="G32" s="309"/>
    </row>
    <row r="33" spans="1:7" ht="12.75">
      <c r="A33" s="176" t="s">
        <v>64</v>
      </c>
      <c r="B33" s="180"/>
      <c r="C33" s="181">
        <f>C32</f>
        <v>0</v>
      </c>
      <c r="D33" s="177" t="s">
        <v>65</v>
      </c>
      <c r="E33" s="154"/>
      <c r="F33" s="308">
        <f>ROUND(PRODUCT(F32,C33/100),0)</f>
        <v>0</v>
      </c>
      <c r="G33" s="309"/>
    </row>
    <row r="34" spans="1:7" s="185" customFormat="1" ht="19.5" customHeight="1" thickBot="1">
      <c r="A34" s="182" t="s">
        <v>66</v>
      </c>
      <c r="B34" s="183"/>
      <c r="C34" s="183"/>
      <c r="D34" s="183"/>
      <c r="E34" s="184"/>
      <c r="F34" s="310">
        <f>ROUND(SUM(F30:F33),0)</f>
        <v>0</v>
      </c>
      <c r="G34" s="311"/>
    </row>
    <row r="36" spans="1:8" ht="12.75">
      <c r="A36" s="2" t="s">
        <v>67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6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6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6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6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6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6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6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6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7" t="s">
        <v>99</v>
      </c>
      <c r="D1" s="188"/>
      <c r="E1" s="189"/>
      <c r="F1" s="188"/>
      <c r="G1" s="190" t="s">
        <v>68</v>
      </c>
      <c r="H1" s="191" t="s">
        <v>184</v>
      </c>
      <c r="I1" s="192"/>
    </row>
    <row r="2" spans="1:9" ht="13.5" thickBot="1">
      <c r="A2" s="320" t="s">
        <v>69</v>
      </c>
      <c r="B2" s="321"/>
      <c r="C2" s="193" t="s">
        <v>101</v>
      </c>
      <c r="D2" s="194"/>
      <c r="E2" s="195"/>
      <c r="F2" s="194"/>
      <c r="G2" s="322" t="s">
        <v>1668</v>
      </c>
      <c r="H2" s="323"/>
      <c r="I2" s="324"/>
    </row>
    <row r="3" ht="13.5" thickTop="1">
      <c r="F3" s="128"/>
    </row>
    <row r="4" spans="1:9" ht="19.5" customHeight="1">
      <c r="A4" s="196" t="s">
        <v>70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71</v>
      </c>
      <c r="C6" s="200"/>
      <c r="D6" s="201"/>
      <c r="E6" s="202" t="s">
        <v>18</v>
      </c>
      <c r="F6" s="203" t="s">
        <v>19</v>
      </c>
      <c r="G6" s="203" t="s">
        <v>20</v>
      </c>
      <c r="H6" s="203" t="s">
        <v>21</v>
      </c>
      <c r="I6" s="204" t="s">
        <v>22</v>
      </c>
    </row>
    <row r="7" spans="1:9" s="128" customFormat="1" ht="13.5" thickBot="1">
      <c r="A7" s="294" t="str">
        <f>'1 3 Pol'!B7</f>
        <v>723</v>
      </c>
      <c r="B7" s="62" t="str">
        <f>'1 3 Pol'!C7</f>
        <v>Zdravotechnika - vnitřní plynovod</v>
      </c>
      <c r="D7" s="205"/>
      <c r="E7" s="295">
        <f>'1 3 Pol'!BA26</f>
        <v>0</v>
      </c>
      <c r="F7" s="296">
        <f>'1 3 Pol'!BB26</f>
        <v>0</v>
      </c>
      <c r="G7" s="296">
        <f>'1 3 Pol'!BC26</f>
        <v>0</v>
      </c>
      <c r="H7" s="296">
        <f>'1 3 Pol'!BD26</f>
        <v>0</v>
      </c>
      <c r="I7" s="297">
        <f>'1 3 Pol'!BE26</f>
        <v>0</v>
      </c>
    </row>
    <row r="8" spans="1:9" s="14" customFormat="1" ht="13.5" thickBot="1">
      <c r="A8" s="206"/>
      <c r="B8" s="207" t="s">
        <v>72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9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 t="s">
        <v>73</v>
      </c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ht="13.5" thickBot="1"/>
    <row r="12" spans="1:9" ht="12.75">
      <c r="A12" s="163" t="s">
        <v>74</v>
      </c>
      <c r="B12" s="164"/>
      <c r="C12" s="164"/>
      <c r="D12" s="213"/>
      <c r="E12" s="214" t="s">
        <v>75</v>
      </c>
      <c r="F12" s="215" t="s">
        <v>5</v>
      </c>
      <c r="G12" s="216" t="s">
        <v>76</v>
      </c>
      <c r="H12" s="217"/>
      <c r="I12" s="218" t="s">
        <v>75</v>
      </c>
    </row>
    <row r="13" spans="1:53" ht="12.75">
      <c r="A13" s="157"/>
      <c r="B13" s="148"/>
      <c r="C13" s="148"/>
      <c r="D13" s="219"/>
      <c r="E13" s="220"/>
      <c r="F13" s="221"/>
      <c r="G13" s="222">
        <f>CHOOSE(BA13+1,E8+F8,E8+F8+H8,E8+F8+G8+H8,E8,F8,H8,G8,H8+G8,0)</f>
        <v>0</v>
      </c>
      <c r="H13" s="223"/>
      <c r="I13" s="224">
        <f>E13+F13*G13/100</f>
        <v>0</v>
      </c>
      <c r="BA13" s="1">
        <v>8</v>
      </c>
    </row>
    <row r="14" spans="1:9" ht="13.5" thickBot="1">
      <c r="A14" s="225"/>
      <c r="B14" s="226" t="s">
        <v>77</v>
      </c>
      <c r="C14" s="227"/>
      <c r="D14" s="228"/>
      <c r="E14" s="229"/>
      <c r="F14" s="230"/>
      <c r="G14" s="230"/>
      <c r="H14" s="325">
        <f>SUM(I13:I13)</f>
        <v>0</v>
      </c>
      <c r="I14" s="326"/>
    </row>
    <row r="16" spans="2:9" ht="12.75">
      <c r="B16" s="14"/>
      <c r="F16" s="231"/>
      <c r="G16" s="232"/>
      <c r="H16" s="232"/>
      <c r="I16" s="46"/>
    </row>
    <row r="17" spans="6:9" ht="12.75">
      <c r="F17" s="231"/>
      <c r="G17" s="232"/>
      <c r="H17" s="232"/>
      <c r="I17" s="46"/>
    </row>
    <row r="18" spans="6:9" ht="12.75">
      <c r="F18" s="231"/>
      <c r="G18" s="232"/>
      <c r="H18" s="232"/>
      <c r="I18" s="46"/>
    </row>
    <row r="19" spans="6:9" ht="12.75">
      <c r="F19" s="231"/>
      <c r="G19" s="232"/>
      <c r="H19" s="232"/>
      <c r="I19" s="46"/>
    </row>
    <row r="20" spans="6:9" ht="12.75">
      <c r="F20" s="231"/>
      <c r="G20" s="232"/>
      <c r="H20" s="232"/>
      <c r="I20" s="46"/>
    </row>
    <row r="21" spans="6:9" ht="12.75">
      <c r="F21" s="231"/>
      <c r="G21" s="232"/>
      <c r="H21" s="232"/>
      <c r="I21" s="46"/>
    </row>
    <row r="22" spans="6:9" ht="12.75"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2018-04-19T07:50:52Z</dcterms:created>
  <dcterms:modified xsi:type="dcterms:W3CDTF">2018-04-19T08:04:06Z</dcterms:modified>
  <cp:category/>
  <cp:version/>
  <cp:contentType/>
  <cp:contentStatus/>
</cp:coreProperties>
</file>