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defaultThemeVersion="124226"/>
  <bookViews>
    <workbookView xWindow="65431" yWindow="65431" windowWidth="20730" windowHeight="11760" tabRatio="935" firstSheet="2" activeTab="6"/>
  </bookViews>
  <sheets>
    <sheet name="4. SC+ LL SW (HW_A)" sheetId="3" state="hidden" r:id="rId1"/>
    <sheet name="5. SC+ LL VGA (HW_A)" sheetId="5" state="hidden" r:id="rId2"/>
    <sheet name="Jazyková učebna_AV a IT" sheetId="16" r:id="rId3"/>
    <sheet name="PC učebna - informatika_AV a IT" sheetId="12" r:id="rId4"/>
    <sheet name="Polytechnická učebna_AV a IT" sheetId="18" r:id="rId5"/>
    <sheet name="Přírodopis a chemie_AV a IT" sheetId="19" r:id="rId6"/>
    <sheet name="Fyzika_AV a IT" sheetId="14" r:id="rId7"/>
  </sheets>
  <definedNames/>
  <calcPr calcId="145621"/>
  <extLst/>
</workbook>
</file>

<file path=xl/sharedStrings.xml><?xml version="1.0" encoding="utf-8"?>
<sst xmlns="http://schemas.openxmlformats.org/spreadsheetml/2006/main" count="380" uniqueCount="206">
  <si>
    <t>foto</t>
  </si>
  <si>
    <t>kód výrobku</t>
  </si>
  <si>
    <t>výrobce</t>
  </si>
  <si>
    <t>název</t>
  </si>
  <si>
    <t>popis</t>
  </si>
  <si>
    <t>Kč/ks_bez DPH</t>
  </si>
  <si>
    <t>počet ks</t>
  </si>
  <si>
    <t>cena celkem / Kč bez DPH</t>
  </si>
  <si>
    <r>
      <t xml:space="preserve">Robotel LL - SmartClass+ SW </t>
    </r>
    <r>
      <rPr>
        <sz val="10"/>
        <rFont val="Arial CE"/>
        <family val="2"/>
      </rPr>
      <t>(předpokládá PC učitele i žáků)</t>
    </r>
  </si>
  <si>
    <r>
      <t xml:space="preserve">Kalkulace pro </t>
    </r>
    <r>
      <rPr>
        <b/>
        <sz val="10"/>
        <rFont val="Arial CE"/>
        <family val="2"/>
      </rPr>
      <t>24+1</t>
    </r>
    <r>
      <rPr>
        <sz val="10"/>
        <rFont val="Arial CE"/>
        <family val="2"/>
      </rPr>
      <t xml:space="preserve"> účastníků (PC učitel &amp; žáci); HW interkom, SW verze pro přepínání PC (KVM); Jazyková laboratoř s kontrolou a sdílením videa, audia a možností kontroly nad všemi PC (vč. jejího předávání), každý student má sluchátka a mikrofon, lze pracovat s celou třídou, po skupinách nebo v párech, možnost náhodného nebo cíleného rozdělení studentů, SW pro samostatnou práci a záznam jednotlivých studentů, možnost kvalitního poslechu, diskuse, opakování výslovnosti nebo záznamu, ovládání z grafického rozhraní, správa dokumentů pro výuku v PC, automatická digitalizace materiálů, SW i v českém jazyce, záruka na HW Robotel 3 roky, </t>
    </r>
    <r>
      <rPr>
        <b/>
        <sz val="10"/>
        <rFont val="Arial CE"/>
        <family val="2"/>
      </rPr>
      <t>Software Maintenance v 1. roce zdarma</t>
    </r>
    <r>
      <rPr>
        <sz val="10"/>
        <rFont val="Arial CE"/>
        <family val="2"/>
      </rPr>
      <t>.</t>
    </r>
  </si>
  <si>
    <t>ROBSC+LAD-KVM</t>
  </si>
  <si>
    <t>Robotel</t>
  </si>
  <si>
    <t>SC+ LAD-KVM</t>
  </si>
  <si>
    <t>Ovládací SW pro organizaci aktivit v laboratoři. Monitoring jednotlivých stanic, propojování připojených audio signálů (interkom) a přepínání signálů pro video, klávesnice i myš (KVM). Organizace třídy, databáze pro zasedací pořádek. Režimy  prezentace, monitoring a podpora studentů při cvičení, párování a práce až v 5 skupinách, cvičení, testování. Ovládání lokálního CD/DVD přehrávače v PC. Součástí je softwarový KVM přepínač PC stanic (pokud jsou součástí učebny): sdílení a monitoring, vypnutí signálu studentských monitorů, adresné posílání textových zpráv; záznam připojeného audio kanálu (zvolený student; studentský pár; skupina).</t>
  </si>
  <si>
    <t>ROBSC+MAD-CMM1-32</t>
  </si>
  <si>
    <t>SC+ MAD-CMM 1-32</t>
  </si>
  <si>
    <t>Ovládací SW jazykové laboratoře pro mediální aktivity s obrázky, audio, video a textovými soubory. Samostatná práce a individuální záznam studentů. Databáze učebních materiálů, organizovaná dle vyučujícího a tříd. Třídění materiálů do učebních lekcí. Pro 1 - 32 žáků.</t>
  </si>
  <si>
    <t>ROBSC+WIFI-T</t>
  </si>
  <si>
    <t>SC+ WiFi Teacher</t>
  </si>
  <si>
    <r>
      <t xml:space="preserve">Učitelský </t>
    </r>
    <r>
      <rPr>
        <b/>
        <sz val="10"/>
        <rFont val="Arial CE"/>
        <family val="2"/>
      </rPr>
      <t>SW modul pro LAN přístup</t>
    </r>
    <r>
      <rPr>
        <sz val="10"/>
        <rFont val="Arial CE"/>
        <family val="2"/>
      </rPr>
      <t xml:space="preserve"> do databáze studijních materiálů MAD, mimo jazykovou laboratoř. Příprava cvičení, kontrola vyplněných úkolů…</t>
    </r>
  </si>
  <si>
    <t>ROBSC+HWLL1-499</t>
  </si>
  <si>
    <t>SC+ HW LL 1-499</t>
  </si>
  <si>
    <r>
      <rPr>
        <b/>
        <sz val="10"/>
        <rFont val="Arial CE"/>
        <family val="2"/>
      </rPr>
      <t>SW modul pro internetový přístup</t>
    </r>
    <r>
      <rPr>
        <sz val="10"/>
        <rFont val="Arial CE"/>
        <family val="2"/>
      </rPr>
      <t xml:space="preserve"> do databáze studijních materiálů MAD, možnost vyplňování učitelem přiřazených samostatných nebo domácích úkolů mimo jazykovou laboratoř. Licence je platná pro databázi studentů do 499 osob.</t>
    </r>
  </si>
  <si>
    <t>ROBSWM+12M</t>
  </si>
  <si>
    <t>SW Maintenance +12m</t>
  </si>
  <si>
    <t>Další rok Software Maintenance / 10% z aktuální ceny produktu pro daný počet uživatelů</t>
  </si>
  <si>
    <t>ROBSWU24-</t>
  </si>
  <si>
    <t>SW upgrade do 24m</t>
  </si>
  <si>
    <t>Jednorázový upgrade SW / 15 % z aktuální ceny produktu pro daný počet uživatelů, pokud od posledního Software Maintenance vypršelo max. 24 měsíců.</t>
  </si>
  <si>
    <t>ROBSWU24+</t>
  </si>
  <si>
    <t>SW upgrade po 24m</t>
  </si>
  <si>
    <t>Jednorázový upgrade SW / 30 % z aktuální ceny produktu pro daný počet uživatelů, pokud od posledního Software Maintenance vypršelo více jak 24 měsíců.</t>
  </si>
  <si>
    <t>Media server, pracovní stanice a UPS - úložiště mediálních souborů jazykové laboratoře vč. jednotlivých záznamů aktivit studentů (psaný text, audio, video, dokumenty)  - cena odhadem</t>
  </si>
  <si>
    <t>ROBSC2500AM-IL</t>
  </si>
  <si>
    <t>SC2500 AM-IL</t>
  </si>
  <si>
    <t>Audio matice pro interkom, náhodné párování a konference, nastavené párování a konference, monitorování zvukových spojení studentů učitelem, 32 audio připojení (max. 64 při spojení dvou matic), 8 propojovacích audio kanálů , freq. rozsah 20 Hz - 20 kHz ±3 db, propojení CAT-5e (UTP), konektory: 16x RJ45 = připojení pro 32 audio mixer, max. délka kabeláže 45m, 4x RJ45 sběrnice pro rozšíření, 2x RJ45 sběrnice pro kontrolu při rozšíření, RS-232 konektor pro řízení, RS-422 konektor pro řízení, 1x RJ45 pro KVM hub, DB-9M konektor pro HW kontrolér, 12V napájení, příprava pro zabudování, vč. síťového zdroje, 198x114x63,5 mm, 0,74 kg</t>
  </si>
  <si>
    <t>ROBSC2500BIL-T</t>
  </si>
  <si>
    <t>SC2500 BIL-T</t>
  </si>
  <si>
    <r>
      <rPr>
        <sz val="10"/>
        <rFont val="Arial"/>
        <family val="2"/>
      </rPr>
      <t>Audio mixer a sluchátkový zesilovač -</t>
    </r>
    <r>
      <rPr>
        <b/>
        <sz val="10"/>
        <rFont val="Arial"/>
        <family val="2"/>
      </rPr>
      <t xml:space="preserve"> učitel</t>
    </r>
    <r>
      <rPr>
        <sz val="10"/>
        <rFont val="Arial"/>
        <family val="2"/>
      </rPr>
      <t>, nastavení hlasitosti sluchátek, vypnutí mikrofonu, freq. rozsah 20 Hz - 20 kHz, pro dynamický i kondenzátorový typ mikrofonu, mikrofonní vstup 12 db - 45 db, impedance sluchátek 32 - 600 Ω, linkový vstup/výstup 2,5V,</t>
    </r>
    <r>
      <rPr>
        <b/>
        <sz val="10"/>
        <rFont val="Arial"/>
        <family val="2"/>
      </rPr>
      <t xml:space="preserve"> AGC</t>
    </r>
    <r>
      <rPr>
        <sz val="10"/>
        <rFont val="Arial"/>
        <family val="2"/>
      </rPr>
      <t xml:space="preserve"> - funkce automatického donastavení hlasitosti vstupů Aux in a PC in, nastavení úrovně pro Aux in, konektory: 1x 3,5mm jack - mikrofon, 1x 3,5mm stereo jack - sluchátka, 1x 3,5mm stereo jack -  Aux in, 1x 3,5mm stereo jack -  Aux out, 1x 3,5mm stereo jack -  PC in, 1x 3,5mm stereo jack -  PC out, 1x RJ45 - audio matice, 1x RJ45 - audio mixer, napájení z audio mixeru/kabel CAT5, vč. instalačních otvorů, 198x114x46,5 mm, 0,4kg</t>
    </r>
  </si>
  <si>
    <t>ROBSC2500BIL-S</t>
  </si>
  <si>
    <t>SC2500 BIL-S</t>
  </si>
  <si>
    <r>
      <t xml:space="preserve">Audio mixer a sluchátkový zesilovač - </t>
    </r>
    <r>
      <rPr>
        <b/>
        <sz val="10"/>
        <rFont val="Arial"/>
        <family val="2"/>
      </rPr>
      <t>student</t>
    </r>
    <r>
      <rPr>
        <sz val="10"/>
        <rFont val="Arial"/>
        <family val="2"/>
      </rPr>
      <t xml:space="preserve">, nastavení hlasitosti sluchátek, vypnutí mikrofonu, </t>
    </r>
    <r>
      <rPr>
        <b/>
        <sz val="10"/>
        <rFont val="Arial"/>
        <family val="2"/>
      </rPr>
      <t xml:space="preserve">tlačítko </t>
    </r>
    <r>
      <rPr>
        <sz val="10"/>
        <rFont val="Arial"/>
        <family val="2"/>
      </rPr>
      <t>pro kontakt vyučujícího,  freq. rozsah 20 Hz - 20 kHz, pro dynamický i kondenzátorový typ mikrofonu, mikrofonní vstup 12 db - 45 db, impedance sluchátek 32 - 600 Ω, linkový vstup/výstup 2,5V, konektory: 2x 3,5mm jack - mikrofony, 2x 3,5mm stereo jack - sluchátka, 1x 3,5mm stereo jack -  Aux in, 1x 3,5mm stereo jack -  Aux out, 1x RJ45 - audio matice, 1x RJ45 - audio mixer, napájení z audio mixeru/kabel CAT5, vč. instalačních otvorů, 198x114x46,5 mm, 0,4kg</t>
    </r>
  </si>
  <si>
    <t>ROBSC2500BIL-KRYT</t>
  </si>
  <si>
    <t>AV MEDIA</t>
  </si>
  <si>
    <t>SC2500BIL-KRYT</t>
  </si>
  <si>
    <t>Ochranná krytka konektorů pro BIL</t>
  </si>
  <si>
    <t>ROBSC2500HS3</t>
  </si>
  <si>
    <t>ROB-HS3</t>
  </si>
  <si>
    <t>Systémový náhlavní set - sluchátka/mikrofon, provedení  z pružného polyetylénu - odolné hrubému zacházení, uzavřená stereofonní sluchátka, kondenzátorový mikrofon, polstrovaný a nastavitelný náhlavní most, Sluchátka: freq. rozsah 20 Hz - 20 kHz, impedance 2x 32 Ω, citlivost 97 dB SPL/1mW, Mikrofon: freq. rozsah 100 Hz - 20 kHz, impedance &lt; 2,2 kΩ, citlivost -47 ± 3dBV dBV, odstup signál/šum 56 dBA, konektory: 1x 3,5mm stereo jack -  mikrofon, 1x 3,5mm stereo jack -  sluchátka, kabel 1,8 m, 0,25 kg</t>
  </si>
  <si>
    <t>ROBSCAT5</t>
  </si>
  <si>
    <t>SC CAT5-Z-XXX</t>
  </si>
  <si>
    <t>CAT-5E kabel, UTP, 23 AWG, odolnost 75 °C, nominální útlum_100 m: -18,5 dB / 100 MHz, -23,7 dB / 155 MHz, -28,1 dB / 200 MHz</t>
  </si>
  <si>
    <t>IT vybavení vyučujícího - cena odhadem</t>
  </si>
  <si>
    <t>PC vybavení žáků - cena odhadem</t>
  </si>
  <si>
    <t>instalace - cena odhadem dle PIP</t>
  </si>
  <si>
    <t>instalace a nastavení modulu HomeWork</t>
  </si>
  <si>
    <t>SKOL_ROB1
(ROBPDSC+LL-B)</t>
  </si>
  <si>
    <t>Beginner</t>
  </si>
  <si>
    <t xml:space="preserve">Rozvojové školení dle metodiky Robotel - začátečník
3 hod. on-line školení lektorem výrobce, v českém jazyce, doporučeno pro max. 6 účastníků
Vč. technické asistence
</t>
  </si>
  <si>
    <t xml:space="preserve">SKOL_ROB2
(ROBPDSC+LL-I)
</t>
  </si>
  <si>
    <t>Intermediate</t>
  </si>
  <si>
    <t xml:space="preserve">Rozvojové školení dle metodiky Robotel - pokročilý
3 hod. on-line školení lektorem výrobce, v českém jazyce, doporučeno pro max. 6 účastníků
Vč. technické asistence
</t>
  </si>
  <si>
    <t>cena celkem</t>
  </si>
  <si>
    <t>nutná technická připravenost učebny:</t>
  </si>
  <si>
    <t>1. rozvaděč a rozvody 230V, pro napájení PC studentů a učitele</t>
  </si>
  <si>
    <t>2. LAN pro přístup na internet a do školní sítě, pro všechna PC studentů a učitele</t>
  </si>
  <si>
    <r>
      <t>Robotel LL - SmartClass+ VGA / USB</t>
    </r>
    <r>
      <rPr>
        <sz val="10"/>
        <rFont val="Arial CE"/>
        <family val="2"/>
      </rPr>
      <t xml:space="preserve">  (předpokládá PC učitele i žáků)</t>
    </r>
  </si>
  <si>
    <r>
      <t xml:space="preserve">Kalkulace pro </t>
    </r>
    <r>
      <rPr>
        <b/>
        <sz val="10"/>
        <rFont val="Arial CE"/>
        <family val="2"/>
      </rPr>
      <t>24+1</t>
    </r>
    <r>
      <rPr>
        <sz val="10"/>
        <rFont val="Arial CE"/>
        <family val="2"/>
      </rPr>
      <t xml:space="preserve"> účastníků (PC učitel &amp; žáci); HW interkom, HW verze VGA/USB pro přepínání PC (KVM); Jazyková laboratoř s kontrolou a sdílením videa, audia a možností kontroly nad všemi PC (vč. jejího předávání), každý student má sluchátka a mikrofon, lze pracovat s celou třídou, po skupinách nebo v párech, možnost náhodného nebo cíleného rozdělení studentů, SW pro samostatnou práci a záznam jednotlivých studentů, možnost kvalitního poslechu, diskuse, opakování výslovnosti nebo záznamu, ovládání z grafického rozhraní, správa dokumentů pro výuku v PC, automatická digitalizace materiálů, SW i v českém jazyce, záruka na HW Robotel 3 roky, </t>
    </r>
    <r>
      <rPr>
        <b/>
        <sz val="10"/>
        <rFont val="Arial CE"/>
        <family val="2"/>
      </rPr>
      <t>Software Maintenance v 1. roce zdarma.</t>
    </r>
  </si>
  <si>
    <t>ROBSC2500CR</t>
  </si>
  <si>
    <t>SC2500 CR</t>
  </si>
  <si>
    <t>Systémový kontrolér pro kontrolní a ovládací SW, kontrolní protokol SCVI, řízení až 63 uživatelů (s rozšířením max. 98), až 252 příkazů, možnost pro ext. řízení AMX, konektory: 2x RS-232, 1x RJ45, 2x RJ11, vč. montážních držáků, 209x183x32 mm, 1,5 kg</t>
  </si>
  <si>
    <t>ROBSC2500H</t>
  </si>
  <si>
    <t>SC2500 H2</t>
  </si>
  <si>
    <t>KVM (klávesnice, video, myš) rozbočovač, sdílení obrazu, kontrola pro všechny klávesnice/myši, přepínání bez zpoždění, 8 portů (max. 64 při rozšíření), šířka video pásma 200 MHz, rozlišení 1600x1200 / 85 Hz, kabeláž CAT-5e (UTP), signál K/M - standard USB nebo PS/2, konektory: 8x RJ45 video, 8x RJ45 K/M, 1x RJ45 audio matice, 1x RJ45 TTL (připojení kontroléru), RS-485, 2x DB-15HD rozšíření video, 2x RJ45 rozšíření K/M, vč. montážních držáků nebo 19" úchytů, externí síť. zdroj 12V, 483x438x44,5 mm, 1 kg</t>
  </si>
  <si>
    <t>ROBSC2500IX2USB</t>
  </si>
  <si>
    <t>SC2500 IX2 USB</t>
  </si>
  <si>
    <t>Systémová připojovací jednotka pro 2x PC stanice, VGA video a USB K/M přepínání, interkom, šířka video pásma 200 MHz, rozlišení 1600x1200 / 85 Hz, freq. rozsah audia 20 Hz - 20 kHz ±3 db, kabeláž CAT-5e (UTP), adresace 0 - 62, kompenzace délky kabeláže, konektory: 1x RJ45 V rozbočovač, 1x RJ45 K/M rozbočovač, 1x RJ45 audio matice, 4x DB-15HD video, 4x USB-A K/M, 4x USB-B K/M, 1x RJ45 I-Link, příprava pro zabudování, externí síť. zdroj, 198x114x46,5 mm, 0,4 kg</t>
  </si>
  <si>
    <t>ROBSC2500IX4USB</t>
  </si>
  <si>
    <t>SC2500 IX4 USB</t>
  </si>
  <si>
    <t>Systémová připojovací jednotka pro 4x PC stanice, VGA video a USB K/M přepínání, interkom, šířka video pásma 200 MHz, rozlišení 1600x1200 / 85 Hz, freq. rozsah audia 20 Hz - 20 kHz ±3 db, kabeláž CAT-5e (UTP), adresace 0 - 62, kompenzace délky kabeláže, konektory: 1x RJ45 V rozbočovač, 1x RJ45 K/M rozbočovač, 1x RJ45 audio matice, 8x DB-15HD video, 8x USB-A K/M, 8x USB-B K/M, 1x RJ45 I-Link, příprava pro zabudování, externí síť. zdroj, 198x114x63,5 mm, 0,4 kg</t>
  </si>
  <si>
    <t>ROBUSB-KVM</t>
  </si>
  <si>
    <t>RAL USB-KVM</t>
  </si>
  <si>
    <t>KVM přípojný kabel pro interface VGA, USB, konektory: 1x DB-25, 2x DB-15HD, 4x USB, délky 1,8m; 2,7m nebo 3,6 m</t>
  </si>
  <si>
    <t>POLOŽKA</t>
  </si>
  <si>
    <t>SPECIFIKACE</t>
  </si>
  <si>
    <t>množství</t>
  </si>
  <si>
    <t>CENA JEDNOTKOVÁ BEZ DPH</t>
  </si>
  <si>
    <t>CENA CELKEM BEZ DPH</t>
  </si>
  <si>
    <t>CENA CELKEM S DPH</t>
  </si>
  <si>
    <t>Ovládácí SW pro organizaci aktivit v labotatoři</t>
  </si>
  <si>
    <t>Ovládací SW pro organizaci aktivit v laboratoři. Monitoring jednotlivých stanic, propojování připojených audio signálů (interkom) a přepínání signálů pro video, klávesnice i myš (KVM). Organizace třídy, databáze pro zasedací pořádek. Režimy  prezentace, monitoring a podpora studentů při cvičení, párování a práce až v 5 skupinách, cvičení, testování. Ovládání lokálního CD/DVD přehrávače v PC. Součástí je softwarový KVM přepínač PC stanic (pokud jsou součástí učebny): sdílení a monitoring, vypnutí signálu studentských monitorů, adresné posílání textových zpráv; záznam připojeného audio kanálu (zvolený student; studentský pár; skupina). S garantovaným upgradem po dobu 5-ti let. Cena včetně dopravy, instalace, nastavení.</t>
  </si>
  <si>
    <t>Ovládací SW jazykové laboratoře pro mediální aktivity</t>
  </si>
  <si>
    <t>Ovládací SW jazykové laboratoře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Databáze učebních materiálů, organizovaná dle vyučujícího a tříd. Třídění materiálů do učebních lekcí. S garantovaným upgradem po dobu 5-ti let. Cena včetně dopravy, instalace, nastavení.</t>
  </si>
  <si>
    <t>Učitelský SW</t>
  </si>
  <si>
    <t>Učitelský SW modul pro LAN přístup do databáze studijních materiálů, mimo jazykovou laboratoř. Příprava cvičení, kontrola vyplněných úloh. S garantovaným upgradem po dobu 5-ti let. Cena včetně dopravy, instalace, nastavení.</t>
  </si>
  <si>
    <t>Audio matice pro interkom</t>
  </si>
  <si>
    <t>Audio matice pro interkom s minimální konfigurací: náhodné párování a konference, nastavené párování a konference, monitorování zvukových spojení studentů učitelem, 32 audio připojení (max. 64 při spojení dvou matic), 8 propojovacích audio kanálů , freq. rozsah 20 Hz - 20 kHz ±3 db, propojení CAT-5e (UTP), konektory: 16x RJ45 = připojení pro 32 audio mixer, max. délka kabeláže 45m, 4x RJ45 sběrnice pro rozšíření, 2x RJ45 sběrnice pro kontrolu při rozšíření, RS-232 konektor pro řízení, RS-422 konektor pro řízení, 1x RJ45 pro KVM hub, DB-9M konektor pro HW kontrolér, příprava pro zabudování, vč. síťového zdroje. Cena včetně dopravy, instalace, nastavení.</t>
  </si>
  <si>
    <t>Audio mixer a sluchátkový zesilovač - učitel</t>
  </si>
  <si>
    <t>Audio mixer a sluchátkový zesilovač pro učitele s minimální konfigurací: nastavení hlasitosti sluchátek, vypnutí mikrofonu, freq. rozsah 20 Hz - 20 kHz, pro dynamický i kondenzátorový typ mikrofonu, mikrofonní vstup 12 db - 45 db, impedance sluchátek 32 - 600 Ω, linkový vstup/výstup 2,5V, AGC - funkce automatického donastavení hlasitosti vstupů Aux in a PC in, nastavení úrovně pro Aux in, konektory: 1x 3,5mm jack - mikrofon, 1x 3,5mm stereo jack - sluchátka, 1x 3,5mm stereo jack -  Aux in, 1x 3,5mm stereo jack -  Aux out, 1x 3,5mm stereo jack -  PC in, 1x 3,5mm stereo jack -  PC out, 1x RJ45 - audio matice, 1x RJ45 - audio mixer, napájení z audio mixeru/kabel CAT5, vč. instalačních otvorů pro zabudování. Včetně potřebné kabeláže. Cena včetně dopravy, instalace, nastavení.</t>
  </si>
  <si>
    <t>Audio mixer a sluchátkový zesilovač - student</t>
  </si>
  <si>
    <t>Audio mixer a sluchátkový zesilovač pro studenta s minimální konfigurací: nastavení hlasitosti sluchátek, vypnutí mikrofonu, tlačítko pro kontakt vyučujícího,  freq. rozsah 20 Hz - 20 kHz, pro dynamický i kondenzátorový typ mikrofonu, mikrofonní vstup 12 db - 45 db, impedance sluchátek 32 - 600 Ω, linkový vstup/výstup 2,5V, konektory: 2x 3,5mm jack - mikrofony, 2x 3,5mm stereo jack - sluchátka, 1x 3,5mm stereo jack -  Aux in, 1x 3,5mm stereo jack -  Aux out, 1x RJ45 - audio matice, 1x RJ45 - audio mixer, napájení z audio mixeru/kabel CAT5, vč. instalačních otvorů pro zabudování. Včetně potřebné kabeláže. Včetně ochranné krytky audio jednotek zabraňující rozpojení kabeláže. Cena včetně dopravy, instalace, nastavení.</t>
  </si>
  <si>
    <t>Systémový náhlavní set - sluchátka/mikrofon</t>
  </si>
  <si>
    <t>Systémový náhlavní set - sluchátka/mikrofon, aktivní systém potlačení ruchů (noise-cancelling), provedení  z pružného polyetylénu - odolné hrubému zacházení, uzavřená stereofonní sluchátka, kondenzátorový mikrofon, polstrovaný a nastavitelný náhlavní most, Sluchátka: min freq. rozsah 20 Hz - 20 kHz, impedance 2x 32 Ω, min citlivost 97 dB SPL/1mW, Mikrofon: min. freq. rozsah 100 Hz - 20 kHz, impedance &lt; 2,2 kΩ, min. citlivost -47 ± 3dBV dBV, odstup signál/šum 56 dBA, konektory: 1x 3,5mm stereo jack -  mikrofon, 1x 3,5mm stereo jack -  sluchátka, kabel min. 1,8 m. Váha max 0,3kg. Cena včetně dopravy, instalace, nastavení.</t>
  </si>
  <si>
    <t>Systémový kontrolér pro kontrolní a ovládací SW</t>
  </si>
  <si>
    <t>Systémový kontrolér pro kontrolní a ovládací SW, kontrolní protokol SCVI, řízení až 63 uživatelů (s rozšířením max. 98), až 252 příkazů, možnost pro externí řízení pomocí řídicího systému, konektory: 2x RS-232, 1x RJ45, 2x RJ11, vč. montážních držáků. Cena včetně dopravy, instalace, nastavení a systémového zaškolení obsluhy.</t>
  </si>
  <si>
    <t>KVM rozbočovač DVI+USB</t>
  </si>
  <si>
    <t>KVM (klávesnice, video, myš) rozbočovač, sdílení obrazu, kontrola pro všechny klávesnice/myši, přepínání bez zpoždění, 3 porty, vstupy a výstupy DVI-D, signál K/M - standard USB nebo PS/2, vč. montážních držáků nebo 19" úchytů, externí síť. zdroj. Cena včetně dopravy, instalace, nastavení.</t>
  </si>
  <si>
    <t>Systémová připojovací jednotka pro 2x PC stanice</t>
  </si>
  <si>
    <t>Systémová připojovací jednotka pro 2-3 PC stanice, DVI video a USB K/M přepínání, rozlišení 1920x1200 / 60 Hz, freq., kabeláž CAT-5e (UTP), adresace 0 - 64, kompenzace délky kabeláže, konektory: 1x RJ45 V rozbočovač, 1x RJ45 K/M rozbočovač, 1x RJ45 CR, 4x DVI-D, 4x USB-A K/M, 4x USB-B K/M, příprava pro zabudování, externí síť. zdroj. Včetně potřebné kabeláže. Včetně ochranné krytky audio jednotek zabraňující rozpojení kabeláže. Cena včetně dopravy, instalace, nastavení.</t>
  </si>
  <si>
    <t xml:space="preserve">KVM přípojný kabel </t>
  </si>
  <si>
    <t>KVM přípojný kabel DVI pro interface (USB), Délky 1,8m; 2,7m nebo 3,6 m. Cena včetně dopravy, instalace.</t>
  </si>
  <si>
    <t>PC ovládací a prezentační stanice pro učitele</t>
  </si>
  <si>
    <t>PC s minimální konfiguraci:case s min. 180W zdrojem s účinnosti 92%, výkon CPU min. 8000 bodu dle nezávislého testu cpubenchmark.net, operační paměť 8GB DDR4, pevný SSD disk s kapacitou 256GB s rychlosti čtení/zápisu až 2.6/1.0GB, DVD-RW optická mechanika, Gbit síťová karta, Wifi standardu 802.11ac (2x2), Bluetooth 4.2, min. 2x DisplayPort a 1x HDMI, 1x USB Type-C charging port, 6x USB 3.1, 4x USB 2.0, sériový port RS-232, zvuková karta, vstup pro mikrofon 1x 3,5mm konektor, 4pólový výstup pro sluchátka s mikrofonem 1 x 3,5mm pro připojení sluchátek/reproduktorů/mikrofónu ze zadní strany PC, stereo výstup, kompatibilita s USB 2.0 / 3.0, klávesnici a myš stejného výrobce, operační systém s podporu AD (domény), záruka 3 roky, oprava u zákazníka s odezvou do následujícího pracovního dne od nahlášení servisní události, kabel displayport to DVI (24+1), 2m, High flexible, 1920*1080P@60Hz, 7-Port Hi-speed USB 2.0 Hub (6x USB portů typu A pro downstream, 1x USB port typu B), Cena včetně dopravy, instalace, nastavení.</t>
  </si>
  <si>
    <t>2. drátová myš</t>
  </si>
  <si>
    <t>Optická drátová myš se 3 tlačítky a rolovacím kolečkem, USB, optický snímač s 1200dpi zajišťuje plynulý a přesný chod i bez podložky. Cena včetně dopravy, instalace.</t>
  </si>
  <si>
    <t>Záložní zdroj pro učitelské PC</t>
  </si>
  <si>
    <t>Záložní zdroj napájení s výstupním výkonem 720W / 1200VA, s účinnosti 98%/97% při plném/polovičním zatížení, 3x CEE zásuvka s ochranným kolíkem zajišťující napájení v případě výpadku proudu, 3x CEE zásuvka s ochranným kolíkem s přepěťovou ochranou, s přepěťovou ochranou analogové telefonní linky RJ11, s přepěťovou ochranou datové linky RJ45, záruka 36 měsíců, cena včetně dopravy, instalace, nastavení.</t>
  </si>
  <si>
    <t>Kontrolní a prezentační monitor</t>
  </si>
  <si>
    <t>Monitor s viditelnou uhlopříčkou 21.5 palců, rozlišení 1920x1080, panel TN w/LED, jas 250 cd/m2, statický kontrast 1000:1, odezva 5 ms g/g, matný panel;  výškově nastavitelný v rozsahu 100mm, pivot rotace, konektory VGA, DVI-D, DP; bez integrovaných reproduktorů, záruka 3 roky - odezva následující pracovní den s opravou u zákazníka,  cena včetně dopravy, instalace, nastavení.</t>
  </si>
  <si>
    <t>Webová kamera učitel</t>
  </si>
  <si>
    <t>Videohovory v rozlišení Full HD 1080p (až 1920 x 1080 pixelů)/HD 720p (až 1280 x 720 pixelů) s podporovanými klienty, komprese videa H.264, 90° zorné pole, 4x zoom, funkce autofocus, 2 všesměrové mikrofony, technologie zasjišťujíci jasný obraz za různých světelných podmínek (i při špatném osvětlení), univerzální klip s možností připevnění ke stativu, notebookům, monitorům LCD, USB 2.0 (kompatibilní s USB 3.0), 24 měsícu garance, cena včetně dopravy, instalace, nastavení.</t>
  </si>
  <si>
    <t>PC stanice pro studenty</t>
  </si>
  <si>
    <t>PC stanice, case s min. 180W zdrojem, výkon CPU min. 4900 bodu dle nezávislého testu cpubenchmark.net, operační paměť 4GB DDR4, SSD disk s kapacitou 256GB, DVD-RW optická mechanika, Gbit síťová karta, min. 1x video výstup VGA a 1x DisplayPort,  4x USB 3.1, 4x USB 2.0, M.2 PCIe x1-2230, RS-232, zvuková karta, vstup pro mikrofon 1x 3,5mm konektor, 4pólový výstup pro sluchátka s mikrofonem 1 x 3,5mm pro připojení sluchátek/reproduktorů/mikrofónu ze zadní strany PC, stereo výstup, kompatibilita s USB 2.0 / 3.0, klávesnici a myš stejného výrobce, operační systém s podporu AD (domény), kabel displayport to DVI (24+1), 2m, High flexible, 1920*1080P@60Hz záruka 3 roky - oprava u zákazníka s odezvou do následujícího pracovního dne od nahlášení servisní události, cena včetně dopravy, instalace, nastavení.</t>
  </si>
  <si>
    <t>Datový switch</t>
  </si>
  <si>
    <t>datový přepínač s 24 porty 10/100/1000Mbit, s rychlosti přepnutí až 35.7Mpps, buffer pro 525tis. packetu, podporou až 8tis. MAC adres, s pasivním chlazením, setem pro instalaci do rack, detekce datových smyček, s napájecím zdrojem, záruka 60 měsíců, udržitelnost 5 let po ukončení výroby, cena včetně dopravy, instalace, nastavení.</t>
  </si>
  <si>
    <t>Technologie jazykové laboratoře pro vzdálený přístup ke studijním materiálům</t>
  </si>
  <si>
    <t>PC Media server</t>
  </si>
  <si>
    <t>Pracovní stanice, case min. 400W zdrojem s účinností 92%, sestava pro provoz 24/7, výkon CPU min. 7800 bodu dle nezávislého testu cpubenchmark.net, operační paměť min. 8GB DDR4, SSD s kapacitou min. 256GB, DVD-RW optická mechanika, Gbit síťová karta, min. 1x video výstup VGA a 2x DP, 6x USB 3.0, 4x USB 2.0, 2x 5,25“ slot volný, napájení na externí grafiku 6/8pin napájeného konektoru, SW pro optimalizaci nastavení pro certifikované ISW aplikace, klávesnici a myš stejného výrobce, operační systém s podporu AD (domény), záruka 3 roky, oprava u zákazníka s odezvou do následujícího pracovního dne od nahlášení servisní události s možností rozšíření až na 5 let, cena včetně dopravy, instalace, nastavení.</t>
  </si>
  <si>
    <t>NAS úložiště</t>
  </si>
  <si>
    <t>Uložiště dat, dvoujádrový procesor s taktem až 2,5 GHzr, rychlosti šifrovaného čtení 113MB/s, rychlost šifrovaného zápisu 112 MB/s, jedno Gbit síťové rozhraní, 2x USB 3.0, hardwarové šifrování AES-NI, podpora souboroveho systemu btrfs, možnost výměny disků za provozu, přihlášení uživatelů domény, včetně softwarového vybavení pro zálohování dat, cena včetně dopravy, instalace, nastavení.</t>
  </si>
  <si>
    <t>HDD pro úložiště</t>
  </si>
  <si>
    <t>pevný disk pro provoz 24/7 a RAID kompatibilní, min. kapacita 2TB s 7.200ot/s, rozhraní SATA s přenosovou rychlosti 6Gb/s, formátu 3.5“, záruka 60 měsíců, cena včetně dopravy, instalace, nastavení.</t>
  </si>
  <si>
    <t>UPS</t>
  </si>
  <si>
    <t>Stolní switch s 5 porty pro gigabitový Ethernet. Cena včetně dopravy, instalace, nastavení.</t>
  </si>
  <si>
    <t>19" rozvaděč</t>
  </si>
  <si>
    <t>19" rozvaděč stojanový 15U/600x600 skleněné dveře, šedý, včetně polic a rozvodného panelu 230V. Cena včetně dopravy, instalace.</t>
  </si>
  <si>
    <t>SW modul pro internetový přístup</t>
  </si>
  <si>
    <t>SW modul pro internetový přístup do databáze studijních materiálů, možnost vyplňování učitelem přiřazených samostatných nebo domácích úloh mimo jazykovou laboratoř a hodnocení těchto úloh učitelem.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Licence je platná pro databázi studentů do 499 osob. S garantovaným upgradem po dobu 5-ti let. Cena včetně dopravy, instalace, nastavení.</t>
  </si>
  <si>
    <t>interaktivní tabule</t>
  </si>
  <si>
    <t>Multidotyková Interaktivní tabule s poměrem stran 16:10. Umožňuje automaticky rozpoznat dotyk prstem pro ovládání, dotyk popisovače pro zápis a dotyk houbičkou nebo dlaní pro mazání. Úhlopříčka obrazu: 221 cm (87“), včetně 2 popisovačů s přepínáním 4 barev, mazací houbičky. Propojení s přídavným projektorem. Cena včetně systémové AV kabeláže. Cena včetně dopravy, instalace, nastavení</t>
  </si>
  <si>
    <t>software k interaktivní tabuli</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</si>
  <si>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 Licence na 1 rok. Cena včetně dopravy, instalace.</t>
  </si>
  <si>
    <t>ozvučení k interaktivní tabuli</t>
  </si>
  <si>
    <t>Přídavné reproduktory s možností uchycení na pylonový pojezd tabule, 20 W.  Cena včetně dopravy, instalace.</t>
  </si>
  <si>
    <t>ultrakrátký projektor na pylony</t>
  </si>
  <si>
    <t>Ultrakrátký projektor, svítivost 3500 ANSI/LM, LCD technologie, lampa s životností až 10 000 hodin (v ECO režimu), nativní rozlišení WXGA, poměr stran 16:10, kontrast 14 000:1, Projekční poměr 0,28:1. Konektivita: USB 2.0 Type A, USB 2.0 Type B, RS-232C, HDMI in (3x), Composite in, RGB in (2x), RGB out, Stereo mini jack audio out, Stereo mini jack audio in (3x), Microphone input, VGA in (2x), VGA out, MHL. Max. hladina hluku 35dB (normální režim). Zabudovaný reproduktor 16W. Cena včetně dopravy, instalace, nastavení.</t>
  </si>
  <si>
    <t>pylony včetně křídel</t>
  </si>
  <si>
    <t>Pylonový pojezd s křídly. Stabilní konstrukce z hliníkových profilů o výšce min.250cm. Rozsah posunu min. 70cm.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</si>
  <si>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vizualizér</t>
  </si>
  <si>
    <t>vnitřní zatemnění učebny</t>
  </si>
  <si>
    <t>2x 2600 x 2500, 1x 1150 x 2500, 3x motor, kazeta, vysílač</t>
  </si>
  <si>
    <t>Položka</t>
  </si>
  <si>
    <t>specifikace</t>
  </si>
  <si>
    <t>Stolní PC</t>
  </si>
  <si>
    <t>case s min. 180W zdrojem s účinnosti 92%, výkon CPU min. 8000 bodu dle nezávislého testu cpubenchmark.net, operační paměť 8GB DDR4, pevný SSD disk s kapacitou 256GB s rychlosti čtení/zápisu až 2.6/1.0GB, DVD-RW optická mechanika, Gbit síťová karta, Wifi standardu 802.11ac (2x2), Bluetooth 4.2, čtečka pam. karet, min. 2x DisplayPort a 1x HDMI, 1x USB Type-C charging port, 6x USB 3.1, 4x USB 2.0, sériový port RS-232, klávesnici a myš stejného výrobce, operační systém s podporu AD (domény), záruka 3 roky, oprava u zákazníka s odezvou do následujícího pracovního dne od nahlášení servisní události</t>
  </si>
  <si>
    <t>Monitor</t>
  </si>
  <si>
    <t>Monitor s viditelnou uhlopříčkou 21,5 palců, rozlišení 1920x1080, panel IPS s LED podsvícením, micro rámeček, jas 250 cd/m2, statický kontrast 1000:1, odezva 5 ms g/g, matný panel; výškově nastavitelný, pivot rotace, usb hub; konektory VGA, DP 1.2, HDMI 1.4, USB3.0; bez integrovaných reproduktorů, záruka 3 roky</t>
  </si>
  <si>
    <t>Kancelářský balík</t>
  </si>
  <si>
    <t>Kancelářský balík software nástrojů pro vytváření prezentací, textových dokumentů, tabulek, správce elektronické pošty, poznámkového elektronického bloku kompatibilní s Microsoft platformou zajišťující funkčnost se stávajícím vybavením</t>
  </si>
  <si>
    <t xml:space="preserve">Stereo Headset </t>
  </si>
  <si>
    <t>3,5 mm Jack, možnost ovládání hlasitosti, do 120g, přenos signálu kabelem</t>
  </si>
  <si>
    <t>Tiskárna</t>
  </si>
  <si>
    <t>Multifunkční zařízení pro tisk, skenování, kopírování a faxování, formát A4, laserová technologie tisku, rychlost černobílého tisku až 40str./min., první stránka do 8sec., duplex, rychlost oboustranného tisku až 21str./min., nejvyšší rozlišení tisku 1200x1200dpi, plochý skener s ADF, s rozlišením 1200x1200dpi, barevné skenování, černobíle kopírování s rychlosti až 40str./min., černobíle faxování v kvalitě 300x300dpi, vstupní zásobník 600 listů A4, gramáž media od 60-90g/m2rychlsot CPU 80MHz, paměť 256MB, barevný dotykový display 3.5", USB, WiFi</t>
  </si>
  <si>
    <t>Switch</t>
  </si>
  <si>
    <t>přepínač, řízený, s možností routingu na vrstvě 3 Lite, propustnost 77.4Gbps, kapacita směrování/přepínání až 104Gbps, 48x 100/1000 RJ45 portů + 4x SFP 1000 Mbps porty, L3 statické směrování s 32 trasami, Access Control List, IEEE 802.1x a VLANs kontrola</t>
  </si>
  <si>
    <t>Interaktivní tabule</t>
  </si>
  <si>
    <t>Ultrakrátký projektor včetně držáku na pylony</t>
  </si>
  <si>
    <t>Software k interaktivní tabuli</t>
  </si>
  <si>
    <t>Ozvučení k interaktivní tabuli</t>
  </si>
  <si>
    <t>Pylony včetně křídel na fix</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</si>
  <si>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 Licence na 1 roky. Cena včetně dopravy, instalace.</t>
  </si>
  <si>
    <t>Pylonový pojezd s křídly. Stabilní konstrukce z hliníkových profilů o výšce min.250cm. Rozsah posunu min. 100cm.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</si>
  <si>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notebook</t>
  </si>
  <si>
    <t>notebook s FullHD IPS matným displejem 15,6" a LED podsvícením, výkon CPU min. 7400 bodu dle nezávislého testu cpubenchmark.net, operační paměť 8GB DDR4, pevný SSD s kapacitou 256GB, Gbit síťová karta, WiFi stadardu ac (2x2) + BT4.2, min. video výstup 1x VGA a 1x HDMI, 1x USB-C, 2x USB 3.1 a 1x USB 2.0, čtečka otisků prstů, čtečka SD karet, podsvícena klávesnice s numerickou části, hmotnost max. 2.1kg, 3-článková lithium-iontová baterie - výdrž na baterie až 9 hodin, operační systém s podporu AD (domény)</t>
  </si>
  <si>
    <t>3x 2600 x 2500, kazeta, 3x motor, vysílač</t>
  </si>
  <si>
    <t>cd přehrávač na flash disk, s vypalovací mechanikou</t>
  </si>
  <si>
    <t>musí přehrávat CD, CD-R, CD-RW, SACD, DVD-R, DVD-RW, DSD, MP3, WMA, AAC, MPEG-4</t>
  </si>
  <si>
    <t>2-kanálový VHF bezdrátový náhlavový systém</t>
  </si>
  <si>
    <t xml:space="preserve">Dvou kanálový VHF bezdrátový mikrofonní systém se dvěma sluchátky a bodypacky. Oba vysílače pracují na různých frekvencích. Dva headsety, RF indikátor.
</t>
  </si>
  <si>
    <t>Zařízení 2v1, konvertabilní</t>
  </si>
  <si>
    <t>zařízení 2in1, konvertibilní zařízení s oddělitelnou display části od klávesnice, 10" multidotykový display s rozlišením 1280 x 800, přední webová kamera 720p HD, zadní kamera 5 Mpx, výkon 4 jádrového CPU min. 1250bodu dle nezávislého testu cpubenchmark.net, operační paměť 4GB DDR3, interní paměť 128GB, WiFi 802.11ac (2x2) + Bluetooth® 4.2, min. 1x USB 3.0, 1x USB-C, 1x mikroHDMI 1.4, 1x mikroSD, 1x jack, výdrž na baterie min. 10 hodin, podpora FastCharge - 50% do 30minut, operační systém s podporu AD (domény), záruka 36 měsíců s opravou následující pracovní den u zákazníka, pouzdro pro zařízení do 10"</t>
  </si>
  <si>
    <t>Digitální kamera</t>
  </si>
  <si>
    <t>Digitální kamera CMOS 3.28 Mpx DIGIC DV4, Full HD, 32x opický zoom, f1,8 - 4,5, 3" dotykový LCD, SD/SDHC/SDXC, AV out, USB, HDMI výstup, optická stabilizace</t>
  </si>
  <si>
    <t>fotoaparát</t>
  </si>
  <si>
    <t>kompaktní fotoaparát, 8x optického přiblížení, CMOS snímač s rozlišením 20 Mpx, rychlost závěrky 1/1600 - 2s, LCD display velikosti 2.7", podpora HD videa, makro snímků od 5cm</t>
  </si>
  <si>
    <t>bezdrátový mikrofonní set VHF</t>
  </si>
  <si>
    <t xml:space="preserve">2 kanálový VHF bezdrátový mikrofonní systém obsahuje ruční mikrofon, hlavový mikrofon s vysílačem a přijímací receiver, ovládání úrovně signálu obou kanálů a LED indikace stavových hlášení, mikrofony jsou napájeny klasickými tužkovými bateriemi (4x AA), vysílací frekvence 200,175MHz a 201,400MHz.
</t>
  </si>
  <si>
    <t>diktafon</t>
  </si>
  <si>
    <t>diktafon se záznamem a přehráváním formátu mp3, 300mW reproduktorem a 4GB úložištěm</t>
  </si>
  <si>
    <t>Interaktivní displej</t>
  </si>
  <si>
    <t xml:space="preserve">musí mít úhlopříčku zobrazovací plochy min. 55“ a rozlišení Full HD – 1920x1080 bodů, dotyková technologie IR musí rozeznat minimálně 10 současných dotyků, ovládání displeje musí být možné dotykem prstu a pasivního popisovače, obrazovka musí být chráněna 4mm sklem s úpravou proti odleskům – Anti Glare, displej musí obsahovat slot pro vestavění PC modulu. Součástí displeje je ozvučení 2x 10W, displej musí obsahovat minimálně 3x HDMI 1.4, 3x VGA + audio in, audio výstup 3,5mm, digitální audio výstup, RS-232, sdružený konektor AV s redukcí na 3x cinch, USB, RJ-45.
Rozměry displeje max. 1302 x 819 x 96 mm ± 20mm a hmotnost max. 35 kg.
</t>
  </si>
  <si>
    <t>PC modul</t>
  </si>
  <si>
    <t>RAM 4GB DDR3L, pevný disk 120GB SSD, vestavěná wifi 2,4GHz i 5GHz, standard a/b/c/g/n/ac, 2x USB 3.0, 4x USB 2.0, vstup pro mikrofon, výstup pro sluchátka, výstup HDMI, DP, VGA, %, výkon CPU min. 4200 bodu dle nezávislého testu benchmark.net, operační systém s podporu AD (domény)</t>
  </si>
  <si>
    <t>Mobilní stojan</t>
  </si>
  <si>
    <t xml:space="preserve">elektricky, výškově nastavitelný, mobilní stojan, s možností náklonu displej až do horizontální polohy </t>
  </si>
  <si>
    <t>Prezentační SW</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</si>
  <si>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t>
  </si>
  <si>
    <t>Instalace interaktivního displeje</t>
  </si>
  <si>
    <t>Instalace interaktivního displeje včetně příslušenství, doprava</t>
  </si>
  <si>
    <t>Interaktivní podlaha</t>
  </si>
  <si>
    <t xml:space="preserve">set musí obsahovat dřevěný box, který obsahuje níže uvedené součásti
- interaktivní projektor s ultrakrátkou projekční vzdáleností, výkon min. 3300 ANSI lm, rozlišení obrazu 1280x800 bodů, dvě interaktivní pera (vzájemně zaměnitelná), multimediální počítač včetně Wi-fi, bezdrátové klávesnice s touchpadem, DVD mechaniky, polstrovaný sedák v korní části, zařízení je vybaveno 4 kolečky pro jednoduchý přesun zařízení, připojení zařízení jediným kabelem 230V, jednoduchá obsluha - po připojení napájení se projektor i počítač automaticky zapnou, USB konektor na plášti zařízení pro připojení USB pamětí nebo dalších USB zařízení, součástí dodávky je speciální projekční plocha o rozměru 200x125cm, součástí dodávky je ochranný obal, hmotnost celého zařízení maximální 30 kg
</t>
  </si>
  <si>
    <t>PŘÍRODOPIS</t>
  </si>
  <si>
    <t>vnitřní zatemnění učebny- Přírodopis</t>
  </si>
  <si>
    <t>Značka produktu</t>
  </si>
  <si>
    <t>Typ produktu</t>
  </si>
  <si>
    <t>Bezdrátová dokumentová kamera s flexibilním ramenem, s možností práce úplně bez kabelů - přesos obrazu přes Wifi, napájení z baterie až 6,5h. 12x digitální zoom, LED osvětlení snímaného objektu, roční a automatické ovládání ostření a jasu. Snímaná plocha až 44,5 x 24,8 cm. Interní paměť pro 240 snímků + ukládání snímků a videí na SD kartu a USB paměť. Připojení přes HDMI, USB a Wifi 802.11 b/g/n/ac/a 2,4 i 5 GHz.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</si>
</sst>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_K_č"/>
    <numFmt numFmtId="165" formatCode="#,##0.00\ &quot;Kč&quot;"/>
    <numFmt numFmtId="166" formatCode="000\ 00"/>
  </numFmts>
  <fonts count="17">
    <font>
      <sz val="10"/>
      <name val="Arial CE"/>
      <family val="2"/>
    </font>
    <font>
      <sz val="10"/>
      <name val="Arial"/>
      <family val="2"/>
    </font>
    <font>
      <b/>
      <sz val="10"/>
      <name val="Arial CE"/>
      <family val="2"/>
    </font>
    <font>
      <u val="single"/>
      <sz val="10"/>
      <color indexed="12"/>
      <name val="Arial CE"/>
      <family val="2"/>
    </font>
    <font>
      <sz val="10"/>
      <color indexed="8"/>
      <name val="Arial CE"/>
      <family val="2"/>
    </font>
    <font>
      <sz val="10"/>
      <name val="Helv"/>
      <family val="2"/>
    </font>
    <font>
      <b/>
      <sz val="10"/>
      <name val="Arial"/>
      <family val="2"/>
    </font>
    <font>
      <b/>
      <sz val="10"/>
      <color indexed="8"/>
      <name val="Arial CE"/>
      <family val="2"/>
    </font>
    <font>
      <sz val="8"/>
      <name val="Arial"/>
      <family val="2"/>
    </font>
    <font>
      <b/>
      <sz val="8"/>
      <name val="Arial"/>
      <family val="2"/>
    </font>
    <font>
      <sz val="8"/>
      <color indexed="8"/>
      <name val="Arial"/>
      <family val="2"/>
    </font>
    <font>
      <b/>
      <sz val="8"/>
      <color indexed="8"/>
      <name val="Arial"/>
      <family val="2"/>
    </font>
    <font>
      <sz val="11"/>
      <color indexed="8"/>
      <name val="Calibri"/>
      <family val="2"/>
    </font>
    <font>
      <sz val="11"/>
      <color theme="1"/>
      <name val="Calibri"/>
      <family val="2"/>
      <scheme val="minor"/>
    </font>
    <font>
      <b/>
      <sz val="8"/>
      <color theme="1"/>
      <name val="Arial"/>
      <family val="2"/>
    </font>
    <font>
      <sz val="8"/>
      <color theme="1"/>
      <name val="Arial"/>
      <family val="2"/>
    </font>
    <font>
      <b/>
      <sz val="8"/>
      <color rgb="FF7030A0"/>
      <name val="Arial"/>
      <family val="2"/>
    </font>
  </fonts>
  <fills count="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C000"/>
        <bgColor indexed="64"/>
      </patternFill>
    </fill>
    <fill>
      <patternFill patternType="solid">
        <fgColor indexed="55"/>
        <bgColor indexed="64"/>
      </patternFill>
    </fill>
  </fills>
  <borders count="17">
    <border>
      <left/>
      <right/>
      <top/>
      <bottom/>
      <diagonal/>
    </border>
    <border>
      <left style="thin"/>
      <right style="thin"/>
      <top style="thin"/>
      <bottom style="thin"/>
    </border>
    <border>
      <left/>
      <right style="thin"/>
      <top style="thin"/>
      <bottom style="thin"/>
    </border>
    <border>
      <left style="thin"/>
      <right style="medium"/>
      <top/>
      <bottom style="medium"/>
    </border>
    <border>
      <left style="thin"/>
      <right style="thin"/>
      <top style="thin"/>
      <bottom/>
    </border>
    <border>
      <left style="medium"/>
      <right style="thin"/>
      <top style="thin"/>
      <bottom style="thin"/>
    </border>
    <border>
      <left style="thin"/>
      <right style="thin"/>
      <top/>
      <bottom style="thin"/>
    </border>
    <border>
      <left/>
      <right style="thin"/>
      <top/>
      <bottom style="thin"/>
    </border>
    <border>
      <left style="medium"/>
      <right style="thin"/>
      <top/>
      <bottom style="medium"/>
    </border>
    <border>
      <left style="medium"/>
      <right style="thin"/>
      <top style="medium"/>
      <bottom style="medium"/>
    </border>
    <border>
      <left style="thin"/>
      <right style="medium"/>
      <top style="medium"/>
      <bottom style="medium"/>
    </border>
    <border>
      <left/>
      <right/>
      <top style="thin"/>
      <bottom style="thin"/>
    </border>
    <border>
      <left style="thin"/>
      <right/>
      <top style="thin"/>
      <bottom/>
    </border>
    <border>
      <left/>
      <right/>
      <top style="thin"/>
      <bottom/>
    </border>
    <border>
      <left/>
      <right style="thin"/>
      <top style="thin"/>
      <bottom/>
    </border>
    <border>
      <left/>
      <right style="thin"/>
      <top/>
      <bottom style="medium"/>
    </border>
    <border>
      <left style="thin"/>
      <right style="thin"/>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3" fillId="0" borderId="0">
      <alignment/>
      <protection/>
    </xf>
    <xf numFmtId="0" fontId="12" fillId="0" borderId="0">
      <alignment/>
      <protection/>
    </xf>
    <xf numFmtId="0" fontId="0" fillId="0" borderId="0">
      <alignment/>
      <protection/>
    </xf>
    <xf numFmtId="0" fontId="1" fillId="0" borderId="0">
      <alignment/>
      <protection/>
    </xf>
  </cellStyleXfs>
  <cellXfs count="93">
    <xf numFmtId="0" fontId="0" fillId="0" borderId="0" xfId="0"/>
    <xf numFmtId="0" fontId="0" fillId="0" borderId="1" xfId="0" applyFont="1" applyBorder="1" applyAlignment="1">
      <alignment horizontal="center" vertical="top" wrapText="1" shrinkToFit="1"/>
    </xf>
    <xf numFmtId="0" fontId="0" fillId="0" borderId="1" xfId="0" applyBorder="1"/>
    <xf numFmtId="164" fontId="0" fillId="0" borderId="1" xfId="0" applyNumberFormat="1" applyBorder="1" applyAlignment="1">
      <alignment wrapText="1"/>
    </xf>
    <xf numFmtId="164" fontId="0" fillId="0" borderId="0" xfId="0" applyNumberFormat="1"/>
    <xf numFmtId="0" fontId="4" fillId="0" borderId="1" xfId="0" applyFont="1" applyBorder="1" applyAlignment="1">
      <alignment horizontal="center" vertical="top" wrapText="1" shrinkToFit="1"/>
    </xf>
    <xf numFmtId="0" fontId="0" fillId="0" borderId="0" xfId="0" applyAlignment="1">
      <alignment wrapText="1"/>
    </xf>
    <xf numFmtId="3" fontId="0" fillId="0" borderId="0" xfId="0" applyNumberFormat="1" applyAlignment="1">
      <alignment horizontal="right" wrapText="1"/>
    </xf>
    <xf numFmtId="0" fontId="4" fillId="0" borderId="0" xfId="0" applyFont="1" applyAlignment="1">
      <alignment wrapText="1"/>
    </xf>
    <xf numFmtId="0" fontId="0" fillId="0" borderId="2" xfId="0" applyFont="1" applyBorder="1" applyAlignment="1">
      <alignment horizontal="center" vertical="top" wrapText="1" shrinkToFit="1"/>
    </xf>
    <xf numFmtId="164" fontId="2" fillId="0" borderId="3" xfId="0" applyNumberFormat="1" applyFont="1" applyBorder="1"/>
    <xf numFmtId="0" fontId="0" fillId="0" borderId="1" xfId="0" applyFont="1" applyBorder="1" applyAlignment="1" applyProtection="1">
      <alignment wrapText="1"/>
      <protection locked="0"/>
    </xf>
    <xf numFmtId="0" fontId="5" fillId="0" borderId="0" xfId="0" applyFont="1"/>
    <xf numFmtId="0" fontId="5" fillId="0" borderId="1" xfId="0" applyFont="1" applyBorder="1"/>
    <xf numFmtId="0" fontId="5" fillId="0" borderId="1" xfId="0" applyFont="1" applyBorder="1" applyAlignment="1">
      <alignment wrapText="1"/>
    </xf>
    <xf numFmtId="164" fontId="4" fillId="0" borderId="1" xfId="20" applyNumberFormat="1" applyFont="1" applyBorder="1" applyAlignment="1" applyProtection="1">
      <alignment horizontal="right"/>
      <protection locked="0"/>
    </xf>
    <xf numFmtId="0" fontId="0" fillId="0" borderId="1" xfId="0" applyFont="1" applyBorder="1"/>
    <xf numFmtId="0" fontId="0" fillId="0" borderId="1" xfId="0" applyFont="1" applyBorder="1" applyAlignment="1">
      <alignment wrapText="1"/>
    </xf>
    <xf numFmtId="0" fontId="5" fillId="0" borderId="4" xfId="0" applyFont="1" applyBorder="1"/>
    <xf numFmtId="0" fontId="5" fillId="0" borderId="5" xfId="0" applyFont="1" applyBorder="1"/>
    <xf numFmtId="0" fontId="5" fillId="0" borderId="6" xfId="0" applyFont="1" applyBorder="1"/>
    <xf numFmtId="0" fontId="0" fillId="0" borderId="1" xfId="0" applyBorder="1" applyAlignment="1" applyProtection="1">
      <alignment wrapText="1"/>
      <protection locked="0"/>
    </xf>
    <xf numFmtId="0" fontId="7" fillId="0" borderId="1" xfId="0" applyFont="1" applyBorder="1" applyAlignment="1">
      <alignment wrapText="1"/>
    </xf>
    <xf numFmtId="0" fontId="0" fillId="2" borderId="1" xfId="0" applyFont="1" applyFill="1" applyBorder="1" applyAlignment="1">
      <alignment horizontal="center" vertical="top" wrapText="1" shrinkToFit="1"/>
    </xf>
    <xf numFmtId="0" fontId="8" fillId="0" borderId="0" xfId="0" applyFont="1" applyAlignment="1">
      <alignment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8" fillId="0" borderId="2" xfId="23" applyFont="1" applyBorder="1" applyAlignment="1">
      <alignment vertical="center" wrapText="1"/>
      <protection/>
    </xf>
    <xf numFmtId="0" fontId="8" fillId="0" borderId="1" xfId="23" applyFont="1" applyBorder="1" applyAlignment="1">
      <alignment vertical="center" wrapText="1"/>
      <protection/>
    </xf>
    <xf numFmtId="0" fontId="8"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0" xfId="0" applyFont="1" applyAlignment="1">
      <alignment wrapText="1"/>
    </xf>
    <xf numFmtId="165" fontId="8" fillId="0" borderId="0" xfId="0" applyNumberFormat="1" applyFont="1" applyAlignment="1">
      <alignment horizontal="center" vertical="center" wrapText="1"/>
    </xf>
    <xf numFmtId="0" fontId="8" fillId="2" borderId="1" xfId="0" applyFont="1" applyFill="1" applyBorder="1" applyAlignment="1">
      <alignment vertical="center" wrapText="1"/>
    </xf>
    <xf numFmtId="0" fontId="14" fillId="0" borderId="1" xfId="21" applyFont="1" applyBorder="1" applyAlignment="1">
      <alignment horizontal="center" vertical="center" wrapText="1"/>
      <protection/>
    </xf>
    <xf numFmtId="165" fontId="14" fillId="0" borderId="1" xfId="21" applyNumberFormat="1" applyFont="1" applyBorder="1" applyAlignment="1">
      <alignment horizontal="center" vertical="center" wrapText="1"/>
      <protection/>
    </xf>
    <xf numFmtId="0" fontId="14" fillId="0" borderId="0" xfId="21" applyFont="1" applyAlignment="1">
      <alignment horizontal="center" vertical="center"/>
      <protection/>
    </xf>
    <xf numFmtId="49" fontId="8" fillId="0" borderId="1" xfId="21" applyNumberFormat="1" applyFont="1" applyBorder="1" applyAlignment="1">
      <alignment horizontal="center" vertical="center" wrapText="1"/>
      <protection/>
    </xf>
    <xf numFmtId="0" fontId="8" fillId="0" borderId="1" xfId="21" applyFont="1" applyBorder="1" applyAlignment="1">
      <alignment horizontal="center" vertical="center" wrapText="1"/>
      <protection/>
    </xf>
    <xf numFmtId="0" fontId="15" fillId="0" borderId="1" xfId="21" applyFont="1" applyBorder="1" applyAlignment="1">
      <alignment horizontal="center" vertical="center" wrapText="1"/>
      <protection/>
    </xf>
    <xf numFmtId="165" fontId="15" fillId="0" borderId="1" xfId="21" applyNumberFormat="1" applyFont="1" applyBorder="1" applyAlignment="1">
      <alignment horizontal="center" vertical="center" wrapText="1"/>
      <protection/>
    </xf>
    <xf numFmtId="0" fontId="13" fillId="0" borderId="0" xfId="21">
      <alignment/>
      <protection/>
    </xf>
    <xf numFmtId="0" fontId="15" fillId="3" borderId="1" xfId="21" applyFont="1" applyFill="1" applyBorder="1" applyAlignment="1">
      <alignment horizontal="center" vertical="center" wrapText="1"/>
      <protection/>
    </xf>
    <xf numFmtId="165" fontId="15" fillId="3" borderId="1" xfId="21" applyNumberFormat="1" applyFont="1" applyFill="1" applyBorder="1" applyAlignment="1">
      <alignment horizontal="center" vertical="center" wrapText="1"/>
      <protection/>
    </xf>
    <xf numFmtId="0" fontId="15" fillId="0" borderId="0" xfId="21" applyFont="1" applyAlignment="1">
      <alignment horizontal="center" vertical="center" wrapText="1"/>
      <protection/>
    </xf>
    <xf numFmtId="165" fontId="15" fillId="0" borderId="0" xfId="21" applyNumberFormat="1" applyFont="1" applyAlignment="1">
      <alignment horizontal="center" vertical="center" wrapText="1"/>
      <protection/>
    </xf>
    <xf numFmtId="0" fontId="11" fillId="0" borderId="1" xfId="0" applyFont="1" applyBorder="1" applyAlignment="1">
      <alignment horizontal="center" vertical="center" wrapText="1"/>
    </xf>
    <xf numFmtId="0" fontId="8" fillId="0" borderId="0" xfId="0" applyFont="1" applyAlignment="1">
      <alignment horizontal="center" vertical="center" wrapText="1"/>
    </xf>
    <xf numFmtId="165" fontId="8" fillId="2"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22" applyNumberFormat="1" applyFont="1" applyBorder="1" applyAlignment="1">
      <alignment horizontal="center" vertical="center" wrapText="1"/>
      <protection/>
    </xf>
    <xf numFmtId="0" fontId="8" fillId="0" borderId="1" xfId="22" applyFont="1" applyBorder="1" applyAlignment="1">
      <alignment horizontal="center" vertical="center" wrapText="1"/>
      <protection/>
    </xf>
    <xf numFmtId="0" fontId="10" fillId="0" borderId="1" xfId="22" applyFont="1" applyBorder="1" applyAlignment="1">
      <alignment horizontal="center" vertical="center" wrapText="1"/>
      <protection/>
    </xf>
    <xf numFmtId="0" fontId="8" fillId="4" borderId="1" xfId="23" applyFont="1" applyFill="1" applyBorder="1" applyAlignment="1">
      <alignment vertical="center" wrapText="1"/>
      <protection/>
    </xf>
    <xf numFmtId="0" fontId="8" fillId="4" borderId="1" xfId="23" applyFont="1" applyFill="1" applyBorder="1" applyAlignment="1">
      <alignment vertical="top" wrapText="1"/>
      <protection/>
    </xf>
    <xf numFmtId="166" fontId="8" fillId="4" borderId="1" xfId="23" applyNumberFormat="1" applyFont="1" applyFill="1" applyBorder="1" applyAlignment="1">
      <alignment horizontal="left" vertical="center" wrapText="1"/>
      <protection/>
    </xf>
    <xf numFmtId="0" fontId="10" fillId="4" borderId="6" xfId="23" applyFont="1" applyFill="1" applyBorder="1" applyAlignment="1">
      <alignment horizontal="center" vertical="center" wrapText="1"/>
      <protection/>
    </xf>
    <xf numFmtId="0" fontId="10" fillId="4" borderId="7" xfId="23" applyFont="1" applyFill="1" applyBorder="1" applyAlignment="1">
      <alignment horizontal="center" vertical="center" wrapText="1"/>
      <protection/>
    </xf>
    <xf numFmtId="0" fontId="10" fillId="4" borderId="1" xfId="23" applyFont="1" applyFill="1" applyBorder="1" applyAlignment="1">
      <alignment horizontal="center" vertical="center" wrapText="1"/>
      <protection/>
    </xf>
    <xf numFmtId="166" fontId="10" fillId="4" borderId="1" xfId="23" applyNumberFormat="1" applyFont="1" applyFill="1" applyBorder="1" applyAlignment="1">
      <alignment horizontal="center" vertical="center" wrapText="1"/>
      <protection/>
    </xf>
    <xf numFmtId="0" fontId="8" fillId="0" borderId="2" xfId="23" applyFont="1" applyBorder="1" applyAlignment="1">
      <alignment horizontal="center" vertical="center" wrapText="1"/>
      <protection/>
    </xf>
    <xf numFmtId="165" fontId="8" fillId="3" borderId="1" xfId="21" applyNumberFormat="1" applyFont="1" applyFill="1" applyBorder="1" applyAlignment="1">
      <alignment horizontal="center" vertical="center" wrapText="1"/>
      <protection/>
    </xf>
    <xf numFmtId="0" fontId="8" fillId="0" borderId="0" xfId="0" applyFont="1" applyAlignment="1">
      <alignment vertical="center" wrapText="1"/>
    </xf>
    <xf numFmtId="165" fontId="14" fillId="3" borderId="1" xfId="21" applyNumberFormat="1" applyFont="1" applyFill="1" applyBorder="1" applyAlignment="1">
      <alignment horizontal="center" vertical="center" wrapText="1"/>
      <protection/>
    </xf>
    <xf numFmtId="49" fontId="8" fillId="5" borderId="1" xfId="21" applyNumberFormat="1" applyFont="1" applyFill="1" applyBorder="1" applyAlignment="1">
      <alignment horizontal="center" vertical="center" wrapText="1"/>
      <protection/>
    </xf>
    <xf numFmtId="0" fontId="16" fillId="5" borderId="1" xfId="21" applyFont="1" applyFill="1" applyBorder="1" applyAlignment="1">
      <alignment horizontal="center" vertical="center" wrapText="1"/>
      <protection/>
    </xf>
    <xf numFmtId="0" fontId="15" fillId="5" borderId="1" xfId="21" applyFont="1" applyFill="1" applyBorder="1" applyAlignment="1">
      <alignment horizontal="center" vertical="center" wrapText="1"/>
      <protection/>
    </xf>
    <xf numFmtId="165" fontId="8" fillId="5" borderId="1" xfId="21" applyNumberFormat="1" applyFont="1" applyFill="1" applyBorder="1" applyAlignment="1">
      <alignment horizontal="center" vertical="center" wrapText="1"/>
      <protection/>
    </xf>
    <xf numFmtId="165" fontId="15" fillId="5" borderId="1" xfId="21" applyNumberFormat="1" applyFont="1" applyFill="1" applyBorder="1" applyAlignment="1">
      <alignment horizontal="center" vertical="center" wrapText="1"/>
      <protection/>
    </xf>
    <xf numFmtId="0" fontId="14" fillId="3" borderId="1" xfId="21" applyFont="1" applyFill="1" applyBorder="1" applyAlignment="1">
      <alignment horizontal="center" vertical="center" wrapText="1"/>
      <protection/>
    </xf>
    <xf numFmtId="0" fontId="8" fillId="3" borderId="1" xfId="0"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165" fontId="14" fillId="2" borderId="6" xfId="21" applyNumberFormat="1" applyFont="1" applyFill="1" applyBorder="1" applyAlignment="1">
      <alignment horizontal="center" vertical="center" wrapText="1"/>
      <protection/>
    </xf>
    <xf numFmtId="165" fontId="9" fillId="2" borderId="8" xfId="0" applyNumberFormat="1" applyFont="1" applyFill="1" applyBorder="1" applyAlignment="1">
      <alignment horizontal="center" vertical="center" wrapText="1"/>
    </xf>
    <xf numFmtId="165" fontId="9" fillId="2" borderId="3" xfId="0" applyNumberFormat="1" applyFont="1" applyFill="1" applyBorder="1" applyAlignment="1">
      <alignment horizontal="center" vertical="center" wrapText="1"/>
    </xf>
    <xf numFmtId="165" fontId="9" fillId="2" borderId="9" xfId="0" applyNumberFormat="1" applyFont="1" applyFill="1" applyBorder="1" applyAlignment="1">
      <alignment horizontal="center" vertical="center" wrapText="1"/>
    </xf>
    <xf numFmtId="165" fontId="9" fillId="2" borderId="10"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0" fillId="3" borderId="1" xfId="22" applyFont="1" applyFill="1" applyBorder="1" applyAlignment="1">
      <alignment horizontal="center" vertical="center" wrapText="1"/>
      <protection/>
    </xf>
    <xf numFmtId="165" fontId="10" fillId="3" borderId="1" xfId="22" applyNumberFormat="1" applyFont="1" applyFill="1" applyBorder="1" applyAlignment="1">
      <alignment horizontal="center" vertical="center" wrapText="1"/>
      <protection/>
    </xf>
    <xf numFmtId="0" fontId="8" fillId="3" borderId="6" xfId="0" applyFont="1" applyFill="1" applyBorder="1" applyAlignment="1">
      <alignment horizontal="center" vertical="center" wrapText="1"/>
    </xf>
    <xf numFmtId="165" fontId="10" fillId="3" borderId="6" xfId="0" applyNumberFormat="1" applyFont="1" applyFill="1" applyBorder="1" applyAlignment="1">
      <alignment horizontal="center" vertical="center" wrapText="1"/>
    </xf>
    <xf numFmtId="0" fontId="2" fillId="6" borderId="11" xfId="0" applyFont="1" applyFill="1" applyBorder="1" applyAlignment="1">
      <alignment horizontal="center"/>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2" fillId="0" borderId="8"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2 2" xfId="22"/>
    <cellStyle name="Normální 2 3" xfId="23"/>
    <cellStyle name="Normální 3"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png" /><Relationship Id="rId3" Type="http://schemas.openxmlformats.org/officeDocument/2006/relationships/image" Target="../media/image16.jpeg" /><Relationship Id="rId4" Type="http://schemas.openxmlformats.org/officeDocument/2006/relationships/image" Target="../media/image1.jpeg" /><Relationship Id="rId5" Type="http://schemas.openxmlformats.org/officeDocument/2006/relationships/image" Target="../media/image2.jpeg" /><Relationship Id="rId6" Type="http://schemas.openxmlformats.org/officeDocument/2006/relationships/image" Target="../media/image4.jpeg" /><Relationship Id="rId7" Type="http://schemas.openxmlformats.org/officeDocument/2006/relationships/image" Target="../media/image11.png" /><Relationship Id="rId8" Type="http://schemas.openxmlformats.org/officeDocument/2006/relationships/image" Target="../media/image13.png" /><Relationship Id="rId9" Type="http://schemas.openxmlformats.org/officeDocument/2006/relationships/image" Target="../media/image14.png" /><Relationship Id="rId10" Type="http://schemas.openxmlformats.org/officeDocument/2006/relationships/image" Target="../media/image12.png" /><Relationship Id="rId11"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15</xdr:row>
      <xdr:rowOff>38100</xdr:rowOff>
    </xdr:from>
    <xdr:to>
      <xdr:col>0</xdr:col>
      <xdr:colOff>695325</xdr:colOff>
      <xdr:row>15</xdr:row>
      <xdr:rowOff>600075</xdr:rowOff>
    </xdr:to>
    <xdr:pic>
      <xdr:nvPicPr>
        <xdr:cNvPr id="2304" name="Picture 167" descr="HS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7650" y="13535025"/>
          <a:ext cx="4476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xdr:row>
      <xdr:rowOff>314325</xdr:rowOff>
    </xdr:from>
    <xdr:to>
      <xdr:col>0</xdr:col>
      <xdr:colOff>876300</xdr:colOff>
      <xdr:row>3</xdr:row>
      <xdr:rowOff>1219200</xdr:rowOff>
    </xdr:to>
    <xdr:pic>
      <xdr:nvPicPr>
        <xdr:cNvPr id="2305"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7150" y="1524000"/>
          <a:ext cx="8191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95250</xdr:colOff>
      <xdr:row>4</xdr:row>
      <xdr:rowOff>95250</xdr:rowOff>
    </xdr:from>
    <xdr:to>
      <xdr:col>0</xdr:col>
      <xdr:colOff>876300</xdr:colOff>
      <xdr:row>4</xdr:row>
      <xdr:rowOff>657225</xdr:rowOff>
    </xdr:to>
    <xdr:pic>
      <xdr:nvPicPr>
        <xdr:cNvPr id="2306" name="Picture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95250" y="3248025"/>
          <a:ext cx="7810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76200</xdr:colOff>
      <xdr:row>11</xdr:row>
      <xdr:rowOff>771525</xdr:rowOff>
    </xdr:from>
    <xdr:to>
      <xdr:col>0</xdr:col>
      <xdr:colOff>942975</xdr:colOff>
      <xdr:row>11</xdr:row>
      <xdr:rowOff>1123950</xdr:rowOff>
    </xdr:to>
    <xdr:pic>
      <xdr:nvPicPr>
        <xdr:cNvPr id="2307" name="Picture 165" descr="SC2500H"/>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76200" y="8420100"/>
          <a:ext cx="866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12</xdr:row>
      <xdr:rowOff>66675</xdr:rowOff>
    </xdr:from>
    <xdr:to>
      <xdr:col>0</xdr:col>
      <xdr:colOff>914400</xdr:colOff>
      <xdr:row>12</xdr:row>
      <xdr:rowOff>438150</xdr:rowOff>
    </xdr:to>
    <xdr:pic>
      <xdr:nvPicPr>
        <xdr:cNvPr id="2308" name="Picture 166" descr="SC 2500BLL"/>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9525" y="9496425"/>
          <a:ext cx="9048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13</xdr:row>
      <xdr:rowOff>66675</xdr:rowOff>
    </xdr:from>
    <xdr:to>
      <xdr:col>0</xdr:col>
      <xdr:colOff>914400</xdr:colOff>
      <xdr:row>13</xdr:row>
      <xdr:rowOff>476250</xdr:rowOff>
    </xdr:to>
    <xdr:pic>
      <xdr:nvPicPr>
        <xdr:cNvPr id="2309" name="Picture 168" descr="SC 2500BLL"/>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9525" y="11601450"/>
          <a:ext cx="904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16</xdr:row>
      <xdr:rowOff>38100</xdr:rowOff>
    </xdr:from>
    <xdr:to>
      <xdr:col>0</xdr:col>
      <xdr:colOff>923925</xdr:colOff>
      <xdr:row>16</xdr:row>
      <xdr:rowOff>533400</xdr:rowOff>
    </xdr:to>
    <xdr:pic>
      <xdr:nvPicPr>
        <xdr:cNvPr id="2310" name="Picture 171" descr="SC CAT5"/>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8575" y="15020925"/>
          <a:ext cx="8953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17</xdr:row>
      <xdr:rowOff>38100</xdr:rowOff>
    </xdr:from>
    <xdr:to>
      <xdr:col>0</xdr:col>
      <xdr:colOff>771525</xdr:colOff>
      <xdr:row>17</xdr:row>
      <xdr:rowOff>619125</xdr:rowOff>
    </xdr:to>
    <xdr:pic>
      <xdr:nvPicPr>
        <xdr:cNvPr id="2311" name="Picture 1"/>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33350" y="15611475"/>
          <a:ext cx="638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133350</xdr:colOff>
      <xdr:row>18</xdr:row>
      <xdr:rowOff>38100</xdr:rowOff>
    </xdr:from>
    <xdr:to>
      <xdr:col>0</xdr:col>
      <xdr:colOff>771525</xdr:colOff>
      <xdr:row>18</xdr:row>
      <xdr:rowOff>619125</xdr:rowOff>
    </xdr:to>
    <xdr:pic>
      <xdr:nvPicPr>
        <xdr:cNvPr id="2312" name="Picture 1"/>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33350" y="16259175"/>
          <a:ext cx="638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104775</xdr:colOff>
      <xdr:row>6</xdr:row>
      <xdr:rowOff>209550</xdr:rowOff>
    </xdr:from>
    <xdr:to>
      <xdr:col>0</xdr:col>
      <xdr:colOff>600075</xdr:colOff>
      <xdr:row>6</xdr:row>
      <xdr:rowOff>619125</xdr:rowOff>
    </xdr:to>
    <xdr:pic>
      <xdr:nvPicPr>
        <xdr:cNvPr id="2313" name="Picture 1"/>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104775" y="4914900"/>
          <a:ext cx="495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95250</xdr:colOff>
      <xdr:row>10</xdr:row>
      <xdr:rowOff>57150</xdr:rowOff>
    </xdr:from>
    <xdr:to>
      <xdr:col>0</xdr:col>
      <xdr:colOff>581025</xdr:colOff>
      <xdr:row>10</xdr:row>
      <xdr:rowOff>495300</xdr:rowOff>
    </xdr:to>
    <xdr:pic>
      <xdr:nvPicPr>
        <xdr:cNvPr id="2314" name="Obrázek 13"/>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95250" y="7058025"/>
          <a:ext cx="485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5</xdr:row>
      <xdr:rowOff>161925</xdr:rowOff>
    </xdr:from>
    <xdr:to>
      <xdr:col>0</xdr:col>
      <xdr:colOff>742950</xdr:colOff>
      <xdr:row>5</xdr:row>
      <xdr:rowOff>628650</xdr:rowOff>
    </xdr:to>
    <xdr:pic>
      <xdr:nvPicPr>
        <xdr:cNvPr id="2315" name="Picture 1"/>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95250" y="4152900"/>
          <a:ext cx="647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304800</xdr:colOff>
      <xdr:row>9</xdr:row>
      <xdr:rowOff>95250</xdr:rowOff>
    </xdr:from>
    <xdr:to>
      <xdr:col>0</xdr:col>
      <xdr:colOff>704850</xdr:colOff>
      <xdr:row>9</xdr:row>
      <xdr:rowOff>400050</xdr:rowOff>
    </xdr:to>
    <xdr:pic>
      <xdr:nvPicPr>
        <xdr:cNvPr id="2316" name="Obrázek 15"/>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304800" y="6600825"/>
          <a:ext cx="4000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8</xdr:row>
      <xdr:rowOff>95250</xdr:rowOff>
    </xdr:from>
    <xdr:to>
      <xdr:col>0</xdr:col>
      <xdr:colOff>704850</xdr:colOff>
      <xdr:row>8</xdr:row>
      <xdr:rowOff>400050</xdr:rowOff>
    </xdr:to>
    <xdr:pic>
      <xdr:nvPicPr>
        <xdr:cNvPr id="2317" name="Obrázek 16"/>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304800" y="6105525"/>
          <a:ext cx="4000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7</xdr:row>
      <xdr:rowOff>95250</xdr:rowOff>
    </xdr:from>
    <xdr:to>
      <xdr:col>0</xdr:col>
      <xdr:colOff>704850</xdr:colOff>
      <xdr:row>7</xdr:row>
      <xdr:rowOff>400050</xdr:rowOff>
    </xdr:to>
    <xdr:pic>
      <xdr:nvPicPr>
        <xdr:cNvPr id="2318" name="Obrázek 17"/>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304800" y="5610225"/>
          <a:ext cx="4000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11</xdr:row>
      <xdr:rowOff>771525</xdr:rowOff>
    </xdr:from>
    <xdr:to>
      <xdr:col>0</xdr:col>
      <xdr:colOff>942975</xdr:colOff>
      <xdr:row>11</xdr:row>
      <xdr:rowOff>1247775</xdr:rowOff>
    </xdr:to>
    <xdr:pic>
      <xdr:nvPicPr>
        <xdr:cNvPr id="3413" name="Picture 165" descr="SC2500H"/>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8420100"/>
          <a:ext cx="866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12</xdr:row>
      <xdr:rowOff>66675</xdr:rowOff>
    </xdr:from>
    <xdr:to>
      <xdr:col>0</xdr:col>
      <xdr:colOff>914400</xdr:colOff>
      <xdr:row>12</xdr:row>
      <xdr:rowOff>438150</xdr:rowOff>
    </xdr:to>
    <xdr:pic>
      <xdr:nvPicPr>
        <xdr:cNvPr id="3414" name="Picture 166" descr="SC 2500BLL"/>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525" y="9496425"/>
          <a:ext cx="9048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15</xdr:row>
      <xdr:rowOff>38100</xdr:rowOff>
    </xdr:from>
    <xdr:to>
      <xdr:col>0</xdr:col>
      <xdr:colOff>695325</xdr:colOff>
      <xdr:row>15</xdr:row>
      <xdr:rowOff>609600</xdr:rowOff>
    </xdr:to>
    <xdr:pic>
      <xdr:nvPicPr>
        <xdr:cNvPr id="3415" name="Picture 167" descr="HS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47650" y="13535025"/>
          <a:ext cx="4476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13</xdr:row>
      <xdr:rowOff>66675</xdr:rowOff>
    </xdr:from>
    <xdr:to>
      <xdr:col>0</xdr:col>
      <xdr:colOff>914400</xdr:colOff>
      <xdr:row>13</xdr:row>
      <xdr:rowOff>504825</xdr:rowOff>
    </xdr:to>
    <xdr:pic>
      <xdr:nvPicPr>
        <xdr:cNvPr id="3416" name="Picture 168" descr="SC 2500BLL"/>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525" y="11601450"/>
          <a:ext cx="9048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21</xdr:row>
      <xdr:rowOff>38100</xdr:rowOff>
    </xdr:from>
    <xdr:to>
      <xdr:col>0</xdr:col>
      <xdr:colOff>923925</xdr:colOff>
      <xdr:row>21</xdr:row>
      <xdr:rowOff>523875</xdr:rowOff>
    </xdr:to>
    <xdr:pic>
      <xdr:nvPicPr>
        <xdr:cNvPr id="3417" name="Picture 171" descr="SC CAT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8575" y="20993100"/>
          <a:ext cx="8953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xdr:row>
      <xdr:rowOff>314325</xdr:rowOff>
    </xdr:from>
    <xdr:to>
      <xdr:col>0</xdr:col>
      <xdr:colOff>876300</xdr:colOff>
      <xdr:row>3</xdr:row>
      <xdr:rowOff>1095375</xdr:rowOff>
    </xdr:to>
    <xdr:pic>
      <xdr:nvPicPr>
        <xdr:cNvPr id="3418" name="Picture 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57150" y="1524000"/>
          <a:ext cx="819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95250</xdr:colOff>
      <xdr:row>4</xdr:row>
      <xdr:rowOff>95250</xdr:rowOff>
    </xdr:from>
    <xdr:to>
      <xdr:col>0</xdr:col>
      <xdr:colOff>876300</xdr:colOff>
      <xdr:row>4</xdr:row>
      <xdr:rowOff>704850</xdr:rowOff>
    </xdr:to>
    <xdr:pic>
      <xdr:nvPicPr>
        <xdr:cNvPr id="3419" name="Picture 2"/>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95250" y="3248025"/>
          <a:ext cx="781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38100</xdr:colOff>
      <xdr:row>16</xdr:row>
      <xdr:rowOff>19050</xdr:rowOff>
    </xdr:from>
    <xdr:to>
      <xdr:col>0</xdr:col>
      <xdr:colOff>828675</xdr:colOff>
      <xdr:row>16</xdr:row>
      <xdr:rowOff>600075</xdr:rowOff>
    </xdr:to>
    <xdr:pic>
      <xdr:nvPicPr>
        <xdr:cNvPr id="3420" name="Picture 177" descr="SC 2500C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38100" y="15039975"/>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17</xdr:row>
      <xdr:rowOff>114300</xdr:rowOff>
    </xdr:from>
    <xdr:to>
      <xdr:col>0</xdr:col>
      <xdr:colOff>1085850</xdr:colOff>
      <xdr:row>17</xdr:row>
      <xdr:rowOff>571500</xdr:rowOff>
    </xdr:to>
    <xdr:pic>
      <xdr:nvPicPr>
        <xdr:cNvPr id="3421" name="Picture 2"/>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38100" y="15944850"/>
          <a:ext cx="1047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xdr:colOff>
      <xdr:row>19</xdr:row>
      <xdr:rowOff>28575</xdr:rowOff>
    </xdr:from>
    <xdr:to>
      <xdr:col>0</xdr:col>
      <xdr:colOff>895350</xdr:colOff>
      <xdr:row>19</xdr:row>
      <xdr:rowOff>676275</xdr:rowOff>
    </xdr:to>
    <xdr:pic>
      <xdr:nvPicPr>
        <xdr:cNvPr id="3422" name="Picture 181" descr="SC2500IX4"/>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9525" y="18773775"/>
          <a:ext cx="885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18</xdr:row>
      <xdr:rowOff>28575</xdr:rowOff>
    </xdr:from>
    <xdr:to>
      <xdr:col>0</xdr:col>
      <xdr:colOff>895350</xdr:colOff>
      <xdr:row>18</xdr:row>
      <xdr:rowOff>476250</xdr:rowOff>
    </xdr:to>
    <xdr:pic>
      <xdr:nvPicPr>
        <xdr:cNvPr id="3423" name="Picture 184" descr="SC2500IX4"/>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9525" y="17316450"/>
          <a:ext cx="885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20</xdr:row>
      <xdr:rowOff>38100</xdr:rowOff>
    </xdr:from>
    <xdr:to>
      <xdr:col>0</xdr:col>
      <xdr:colOff>866775</xdr:colOff>
      <xdr:row>20</xdr:row>
      <xdr:rowOff>628650</xdr:rowOff>
    </xdr:to>
    <xdr:pic>
      <xdr:nvPicPr>
        <xdr:cNvPr id="3424" name="Picture 185" descr="KVM Cable"/>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47625" y="20240625"/>
          <a:ext cx="8191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22</xdr:row>
      <xdr:rowOff>38100</xdr:rowOff>
    </xdr:from>
    <xdr:to>
      <xdr:col>0</xdr:col>
      <xdr:colOff>771525</xdr:colOff>
      <xdr:row>22</xdr:row>
      <xdr:rowOff>619125</xdr:rowOff>
    </xdr:to>
    <xdr:pic>
      <xdr:nvPicPr>
        <xdr:cNvPr id="3425" name="Picture 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133350" y="21583650"/>
          <a:ext cx="638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133350</xdr:colOff>
      <xdr:row>23</xdr:row>
      <xdr:rowOff>38100</xdr:rowOff>
    </xdr:from>
    <xdr:to>
      <xdr:col>0</xdr:col>
      <xdr:colOff>771525</xdr:colOff>
      <xdr:row>23</xdr:row>
      <xdr:rowOff>619125</xdr:rowOff>
    </xdr:to>
    <xdr:pic>
      <xdr:nvPicPr>
        <xdr:cNvPr id="3426" name="Picture 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133350" y="22231350"/>
          <a:ext cx="638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95250</xdr:colOff>
      <xdr:row>5</xdr:row>
      <xdr:rowOff>161925</xdr:rowOff>
    </xdr:from>
    <xdr:to>
      <xdr:col>0</xdr:col>
      <xdr:colOff>742950</xdr:colOff>
      <xdr:row>5</xdr:row>
      <xdr:rowOff>628650</xdr:rowOff>
    </xdr:to>
    <xdr:pic>
      <xdr:nvPicPr>
        <xdr:cNvPr id="3427" name="Picture 1"/>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95250" y="4152900"/>
          <a:ext cx="647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104775</xdr:colOff>
      <xdr:row>6</xdr:row>
      <xdr:rowOff>209550</xdr:rowOff>
    </xdr:from>
    <xdr:to>
      <xdr:col>0</xdr:col>
      <xdr:colOff>600075</xdr:colOff>
      <xdr:row>6</xdr:row>
      <xdr:rowOff>619125</xdr:rowOff>
    </xdr:to>
    <xdr:pic>
      <xdr:nvPicPr>
        <xdr:cNvPr id="3428" name="Picture 1"/>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4775" y="4914900"/>
          <a:ext cx="495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95250</xdr:colOff>
      <xdr:row>10</xdr:row>
      <xdr:rowOff>57150</xdr:rowOff>
    </xdr:from>
    <xdr:to>
      <xdr:col>0</xdr:col>
      <xdr:colOff>581025</xdr:colOff>
      <xdr:row>10</xdr:row>
      <xdr:rowOff>533400</xdr:rowOff>
    </xdr:to>
    <xdr:pic>
      <xdr:nvPicPr>
        <xdr:cNvPr id="3429" name="Obrázek 20"/>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95250" y="7058025"/>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9</xdr:row>
      <xdr:rowOff>95250</xdr:rowOff>
    </xdr:from>
    <xdr:to>
      <xdr:col>0</xdr:col>
      <xdr:colOff>704850</xdr:colOff>
      <xdr:row>9</xdr:row>
      <xdr:rowOff>400050</xdr:rowOff>
    </xdr:to>
    <xdr:pic>
      <xdr:nvPicPr>
        <xdr:cNvPr id="3430" name="Obrázek 21"/>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304800" y="6600825"/>
          <a:ext cx="4000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8</xdr:row>
      <xdr:rowOff>95250</xdr:rowOff>
    </xdr:from>
    <xdr:to>
      <xdr:col>0</xdr:col>
      <xdr:colOff>704850</xdr:colOff>
      <xdr:row>8</xdr:row>
      <xdr:rowOff>400050</xdr:rowOff>
    </xdr:to>
    <xdr:pic>
      <xdr:nvPicPr>
        <xdr:cNvPr id="3431" name="Obrázek 22"/>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304800" y="6105525"/>
          <a:ext cx="4000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7</xdr:row>
      <xdr:rowOff>95250</xdr:rowOff>
    </xdr:from>
    <xdr:to>
      <xdr:col>0</xdr:col>
      <xdr:colOff>704850</xdr:colOff>
      <xdr:row>7</xdr:row>
      <xdr:rowOff>400050</xdr:rowOff>
    </xdr:to>
    <xdr:pic>
      <xdr:nvPicPr>
        <xdr:cNvPr id="3432" name="Obrázek 23"/>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304800" y="5610225"/>
          <a:ext cx="4000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28"/>
  <sheetViews>
    <sheetView workbookViewId="0" topLeftCell="A1">
      <pane xSplit="1" ySplit="3" topLeftCell="B4" activePane="bottomRight" state="frozen"/>
      <selection pane="topRight" activeCell="B1" sqref="B1"/>
      <selection pane="bottomLeft" activeCell="A4" sqref="A4"/>
      <selection pane="bottomRight" activeCell="B4" sqref="B4"/>
    </sheetView>
  </sheetViews>
  <sheetFormatPr defaultColWidth="9.00390625" defaultRowHeight="12.75"/>
  <cols>
    <col min="1" max="1" width="14.25390625" style="0" customWidth="1"/>
    <col min="2" max="2" width="21.875" style="0" customWidth="1"/>
    <col min="3" max="3" width="21.875" style="0" hidden="1" customWidth="1"/>
    <col min="4" max="4" width="14.625" style="6" customWidth="1"/>
    <col min="5" max="5" width="20.75390625" style="8" bestFit="1" customWidth="1"/>
    <col min="6" max="6" width="51.00390625" style="0" customWidth="1"/>
    <col min="7" max="7" width="51.00390625" style="0" hidden="1" customWidth="1"/>
    <col min="8" max="8" width="20.125" style="7" customWidth="1"/>
    <col min="9" max="9" width="8.125" style="0" bestFit="1" customWidth="1"/>
    <col min="10" max="10" width="12.75390625" style="4" customWidth="1"/>
    <col min="11" max="11" width="29.375" style="0" customWidth="1"/>
  </cols>
  <sheetData>
    <row r="1" spans="1:11" ht="25.5">
      <c r="A1" s="23" t="s">
        <v>0</v>
      </c>
      <c r="B1" s="9" t="s">
        <v>1</v>
      </c>
      <c r="C1" s="9"/>
      <c r="D1" s="9" t="s">
        <v>2</v>
      </c>
      <c r="E1" s="5" t="s">
        <v>3</v>
      </c>
      <c r="F1" s="1" t="s">
        <v>4</v>
      </c>
      <c r="G1" s="1"/>
      <c r="H1" s="1" t="s">
        <v>5</v>
      </c>
      <c r="I1" s="1" t="s">
        <v>6</v>
      </c>
      <c r="J1" s="3" t="s">
        <v>7</v>
      </c>
      <c r="K1" s="6"/>
    </row>
    <row r="2" spans="1:10" s="12" customFormat="1" ht="12.75">
      <c r="A2" s="86" t="s">
        <v>8</v>
      </c>
      <c r="B2" s="86"/>
      <c r="C2" s="86"/>
      <c r="D2" s="86"/>
      <c r="E2" s="86"/>
      <c r="F2" s="86"/>
      <c r="G2" s="86"/>
      <c r="H2" s="86"/>
      <c r="I2" s="86"/>
      <c r="J2" s="86"/>
    </row>
    <row r="3" spans="1:10" s="12" customFormat="1" ht="57" customHeight="1">
      <c r="A3" s="87" t="s">
        <v>9</v>
      </c>
      <c r="B3" s="88"/>
      <c r="C3" s="88"/>
      <c r="D3" s="88"/>
      <c r="E3" s="88"/>
      <c r="F3" s="88"/>
      <c r="G3" s="88"/>
      <c r="H3" s="88"/>
      <c r="I3" s="88"/>
      <c r="J3" s="89"/>
    </row>
    <row r="4" spans="1:10" s="12" customFormat="1" ht="153">
      <c r="A4" s="13"/>
      <c r="B4" s="11" t="s">
        <v>10</v>
      </c>
      <c r="C4" s="11"/>
      <c r="D4" s="11" t="s">
        <v>11</v>
      </c>
      <c r="E4" s="11" t="s">
        <v>12</v>
      </c>
      <c r="F4" s="11" t="s">
        <v>13</v>
      </c>
      <c r="G4" s="14"/>
      <c r="H4" s="15">
        <v>1200</v>
      </c>
      <c r="I4" s="15">
        <v>24</v>
      </c>
      <c r="J4" s="15">
        <f aca="true" t="shared" si="0" ref="J4:J23">H4*I4</f>
        <v>28800</v>
      </c>
    </row>
    <row r="5" spans="1:10" s="12" customFormat="1" ht="66" customHeight="1">
      <c r="A5" s="13"/>
      <c r="B5" s="11" t="s">
        <v>14</v>
      </c>
      <c r="C5" s="11"/>
      <c r="D5" s="11" t="s">
        <v>11</v>
      </c>
      <c r="E5" s="11" t="s">
        <v>15</v>
      </c>
      <c r="F5" s="11" t="s">
        <v>16</v>
      </c>
      <c r="G5" s="14"/>
      <c r="H5" s="15">
        <v>7000</v>
      </c>
      <c r="I5" s="15">
        <v>24</v>
      </c>
      <c r="J5" s="15">
        <f t="shared" si="0"/>
        <v>168000</v>
      </c>
    </row>
    <row r="6" spans="1:10" s="12" customFormat="1" ht="56.45" customHeight="1">
      <c r="A6" s="13"/>
      <c r="B6" s="11" t="s">
        <v>17</v>
      </c>
      <c r="C6" s="11"/>
      <c r="D6" s="11" t="s">
        <v>11</v>
      </c>
      <c r="E6" s="11" t="s">
        <v>18</v>
      </c>
      <c r="F6" s="21" t="s">
        <v>19</v>
      </c>
      <c r="G6" s="14"/>
      <c r="H6" s="15">
        <v>5000</v>
      </c>
      <c r="I6" s="15">
        <v>4</v>
      </c>
      <c r="J6" s="15">
        <f t="shared" si="0"/>
        <v>20000</v>
      </c>
    </row>
    <row r="7" spans="1:10" s="12" customFormat="1" ht="63.75">
      <c r="A7" s="13"/>
      <c r="B7" s="11" t="s">
        <v>20</v>
      </c>
      <c r="C7" s="11"/>
      <c r="D7" s="11" t="s">
        <v>11</v>
      </c>
      <c r="E7" s="11" t="s">
        <v>21</v>
      </c>
      <c r="F7" s="21" t="s">
        <v>22</v>
      </c>
      <c r="G7" s="14"/>
      <c r="H7" s="15">
        <v>24400</v>
      </c>
      <c r="I7" s="15">
        <v>1</v>
      </c>
      <c r="J7" s="15">
        <f t="shared" si="0"/>
        <v>24400</v>
      </c>
    </row>
    <row r="8" spans="1:10" s="12" customFormat="1" ht="39.6" customHeight="1">
      <c r="A8" s="13"/>
      <c r="B8" s="11" t="s">
        <v>23</v>
      </c>
      <c r="C8" s="11"/>
      <c r="D8" s="11" t="s">
        <v>11</v>
      </c>
      <c r="E8" s="11" t="s">
        <v>24</v>
      </c>
      <c r="F8" s="11" t="s">
        <v>25</v>
      </c>
      <c r="G8" s="14"/>
      <c r="H8" s="15">
        <f>SUM(J4:J7)*0.1</f>
        <v>24120</v>
      </c>
      <c r="I8" s="15">
        <v>4</v>
      </c>
      <c r="J8" s="15">
        <f t="shared" si="0"/>
        <v>96480</v>
      </c>
    </row>
    <row r="9" spans="1:10" s="12" customFormat="1" ht="39.6" customHeight="1">
      <c r="A9" s="13"/>
      <c r="B9" s="11" t="s">
        <v>26</v>
      </c>
      <c r="C9" s="11"/>
      <c r="D9" s="11" t="s">
        <v>11</v>
      </c>
      <c r="E9" s="11" t="s">
        <v>27</v>
      </c>
      <c r="F9" s="11" t="s">
        <v>28</v>
      </c>
      <c r="G9" s="14"/>
      <c r="H9" s="15">
        <f>SUM(J4:J7)*0.15</f>
        <v>36180</v>
      </c>
      <c r="I9" s="15">
        <v>0</v>
      </c>
      <c r="J9" s="15">
        <f t="shared" si="0"/>
        <v>0</v>
      </c>
    </row>
    <row r="10" spans="1:10" s="12" customFormat="1" ht="39.6" customHeight="1">
      <c r="A10" s="13"/>
      <c r="B10" s="11" t="s">
        <v>29</v>
      </c>
      <c r="C10" s="11"/>
      <c r="D10" s="11" t="s">
        <v>11</v>
      </c>
      <c r="E10" s="11" t="s">
        <v>30</v>
      </c>
      <c r="F10" s="11" t="s">
        <v>31</v>
      </c>
      <c r="G10" s="14"/>
      <c r="H10" s="15">
        <f>SUM(J4:J7)*0.3</f>
        <v>72360</v>
      </c>
      <c r="I10" s="15">
        <v>0</v>
      </c>
      <c r="J10" s="15">
        <f t="shared" si="0"/>
        <v>0</v>
      </c>
    </row>
    <row r="11" spans="1:10" s="12" customFormat="1" ht="51">
      <c r="A11" s="13"/>
      <c r="B11" s="11"/>
      <c r="C11" s="11"/>
      <c r="D11" s="11"/>
      <c r="E11" s="11"/>
      <c r="F11" s="11" t="s">
        <v>32</v>
      </c>
      <c r="G11" s="14"/>
      <c r="H11" s="15">
        <v>40000</v>
      </c>
      <c r="I11" s="15">
        <v>1</v>
      </c>
      <c r="J11" s="15">
        <f t="shared" si="0"/>
        <v>40000</v>
      </c>
    </row>
    <row r="12" spans="1:10" s="12" customFormat="1" ht="140.25">
      <c r="A12" s="13"/>
      <c r="B12" s="11" t="s">
        <v>33</v>
      </c>
      <c r="C12" s="11"/>
      <c r="D12" s="11" t="s">
        <v>11</v>
      </c>
      <c r="E12" s="11" t="s">
        <v>34</v>
      </c>
      <c r="F12" s="11" t="s">
        <v>35</v>
      </c>
      <c r="G12" s="14"/>
      <c r="H12" s="15">
        <v>45000</v>
      </c>
      <c r="I12" s="15">
        <v>1</v>
      </c>
      <c r="J12" s="15">
        <f t="shared" si="0"/>
        <v>45000</v>
      </c>
    </row>
    <row r="13" spans="1:10" s="12" customFormat="1" ht="165.75">
      <c r="A13" s="13"/>
      <c r="B13" s="11" t="s">
        <v>36</v>
      </c>
      <c r="C13" s="11"/>
      <c r="D13" s="11" t="s">
        <v>11</v>
      </c>
      <c r="E13" s="11" t="s">
        <v>37</v>
      </c>
      <c r="F13" s="11" t="s">
        <v>38</v>
      </c>
      <c r="G13" s="14"/>
      <c r="H13" s="15">
        <v>13300</v>
      </c>
      <c r="I13" s="15">
        <v>1</v>
      </c>
      <c r="J13" s="15">
        <f t="shared" si="0"/>
        <v>13300</v>
      </c>
    </row>
    <row r="14" spans="1:10" s="12" customFormat="1" ht="127.5">
      <c r="A14" s="13"/>
      <c r="B14" s="11" t="s">
        <v>39</v>
      </c>
      <c r="C14" s="11"/>
      <c r="D14" s="11" t="s">
        <v>11</v>
      </c>
      <c r="E14" s="11" t="s">
        <v>40</v>
      </c>
      <c r="F14" s="11" t="s">
        <v>41</v>
      </c>
      <c r="G14" s="14"/>
      <c r="H14" s="15">
        <v>9200</v>
      </c>
      <c r="I14" s="15">
        <v>24</v>
      </c>
      <c r="J14" s="15">
        <f t="shared" si="0"/>
        <v>220800</v>
      </c>
    </row>
    <row r="15" spans="1:10" s="12" customFormat="1" ht="27" customHeight="1">
      <c r="A15" s="13"/>
      <c r="B15" s="11" t="s">
        <v>42</v>
      </c>
      <c r="C15" s="11"/>
      <c r="D15" s="11" t="s">
        <v>43</v>
      </c>
      <c r="E15" s="11" t="s">
        <v>44</v>
      </c>
      <c r="F15" s="11" t="s">
        <v>45</v>
      </c>
      <c r="G15" s="14"/>
      <c r="H15" s="15">
        <v>390</v>
      </c>
      <c r="I15" s="15">
        <v>25</v>
      </c>
      <c r="J15" s="15">
        <f>H15*I15</f>
        <v>9750</v>
      </c>
    </row>
    <row r="16" spans="1:10" s="12" customFormat="1" ht="117.6" customHeight="1">
      <c r="A16" s="13"/>
      <c r="B16" s="11" t="s">
        <v>46</v>
      </c>
      <c r="C16" s="11"/>
      <c r="D16" s="11" t="s">
        <v>11</v>
      </c>
      <c r="E16" s="11" t="s">
        <v>47</v>
      </c>
      <c r="F16" s="11" t="s">
        <v>48</v>
      </c>
      <c r="G16" s="14"/>
      <c r="H16" s="15">
        <v>1900</v>
      </c>
      <c r="I16" s="15">
        <v>25</v>
      </c>
      <c r="J16" s="15">
        <f t="shared" si="0"/>
        <v>47500</v>
      </c>
    </row>
    <row r="17" spans="1:10" s="12" customFormat="1" ht="46.5" customHeight="1">
      <c r="A17" s="13"/>
      <c r="B17" s="11" t="s">
        <v>49</v>
      </c>
      <c r="C17" s="11"/>
      <c r="D17" s="11" t="s">
        <v>11</v>
      </c>
      <c r="E17" s="11" t="s">
        <v>50</v>
      </c>
      <c r="F17" s="11" t="s">
        <v>51</v>
      </c>
      <c r="G17" s="14"/>
      <c r="H17" s="15">
        <v>860</v>
      </c>
      <c r="I17" s="15">
        <v>24</v>
      </c>
      <c r="J17" s="15">
        <f t="shared" si="0"/>
        <v>20640</v>
      </c>
    </row>
    <row r="18" spans="1:10" s="12" customFormat="1" ht="51" customHeight="1">
      <c r="A18" s="13"/>
      <c r="B18" s="11"/>
      <c r="C18" s="11"/>
      <c r="D18" s="11"/>
      <c r="E18" s="11"/>
      <c r="F18" s="11" t="s">
        <v>52</v>
      </c>
      <c r="G18" s="14"/>
      <c r="H18" s="15">
        <v>38000</v>
      </c>
      <c r="I18" s="15">
        <v>1</v>
      </c>
      <c r="J18" s="15">
        <f t="shared" si="0"/>
        <v>38000</v>
      </c>
    </row>
    <row r="19" spans="1:10" s="12" customFormat="1" ht="51" customHeight="1">
      <c r="A19" s="13"/>
      <c r="B19" s="11"/>
      <c r="C19" s="11"/>
      <c r="D19" s="11"/>
      <c r="E19" s="11"/>
      <c r="F19" s="11" t="s">
        <v>53</v>
      </c>
      <c r="G19" s="14"/>
      <c r="H19" s="15">
        <v>19000</v>
      </c>
      <c r="I19" s="15">
        <v>24</v>
      </c>
      <c r="J19" s="15">
        <f t="shared" si="0"/>
        <v>456000</v>
      </c>
    </row>
    <row r="20" spans="1:10" s="12" customFormat="1" ht="51" customHeight="1">
      <c r="A20" s="13"/>
      <c r="B20" s="11"/>
      <c r="C20" s="11"/>
      <c r="D20" s="11"/>
      <c r="E20" s="11"/>
      <c r="F20" s="11" t="s">
        <v>54</v>
      </c>
      <c r="G20" s="14"/>
      <c r="H20" s="15">
        <v>60000</v>
      </c>
      <c r="I20" s="15">
        <v>1</v>
      </c>
      <c r="J20" s="15">
        <f t="shared" si="0"/>
        <v>60000</v>
      </c>
    </row>
    <row r="21" spans="1:10" s="12" customFormat="1" ht="51" customHeight="1">
      <c r="A21" s="13"/>
      <c r="B21" s="11"/>
      <c r="C21" s="11"/>
      <c r="D21" s="11"/>
      <c r="E21" s="11"/>
      <c r="F21" s="11" t="s">
        <v>55</v>
      </c>
      <c r="G21" s="14"/>
      <c r="H21" s="15">
        <v>12000</v>
      </c>
      <c r="I21" s="15">
        <v>1</v>
      </c>
      <c r="J21" s="15">
        <f t="shared" si="0"/>
        <v>12000</v>
      </c>
    </row>
    <row r="22" spans="1:10" s="12" customFormat="1" ht="63.75">
      <c r="A22" s="13"/>
      <c r="B22" s="11" t="s">
        <v>56</v>
      </c>
      <c r="C22" s="11"/>
      <c r="D22" s="11" t="s">
        <v>11</v>
      </c>
      <c r="E22" s="11" t="s">
        <v>57</v>
      </c>
      <c r="F22" s="11" t="s">
        <v>58</v>
      </c>
      <c r="G22" s="14"/>
      <c r="H22" s="15">
        <f>9400+3000</f>
        <v>12400</v>
      </c>
      <c r="I22" s="15">
        <v>1</v>
      </c>
      <c r="J22" s="15">
        <f t="shared" si="0"/>
        <v>12400</v>
      </c>
    </row>
    <row r="23" spans="1:10" s="12" customFormat="1" ht="63.75">
      <c r="A23" s="13"/>
      <c r="B23" s="11" t="s">
        <v>59</v>
      </c>
      <c r="C23" s="11"/>
      <c r="D23" s="11" t="s">
        <v>11</v>
      </c>
      <c r="E23" s="11" t="s">
        <v>60</v>
      </c>
      <c r="F23" s="11" t="s">
        <v>61</v>
      </c>
      <c r="G23" s="14"/>
      <c r="H23" s="15">
        <f>9400+3000</f>
        <v>12400</v>
      </c>
      <c r="I23" s="15">
        <v>1</v>
      </c>
      <c r="J23" s="15">
        <f t="shared" si="0"/>
        <v>12400</v>
      </c>
    </row>
    <row r="24" spans="1:10" s="12" customFormat="1" ht="13.5" thickBot="1">
      <c r="A24" s="90" t="s">
        <v>62</v>
      </c>
      <c r="B24" s="91"/>
      <c r="C24" s="91"/>
      <c r="D24" s="92"/>
      <c r="E24" s="92"/>
      <c r="F24" s="92"/>
      <c r="G24" s="92"/>
      <c r="H24" s="92"/>
      <c r="I24" s="92"/>
      <c r="J24" s="10">
        <f>SUM(J4:J23)</f>
        <v>1325470</v>
      </c>
    </row>
    <row r="27" spans="5:6" ht="25.5">
      <c r="E27" s="22" t="s">
        <v>63</v>
      </c>
      <c r="F27" s="11" t="s">
        <v>64</v>
      </c>
    </row>
    <row r="28" ht="25.5">
      <c r="F28" s="11" t="s">
        <v>65</v>
      </c>
    </row>
  </sheetData>
  <mergeCells count="3">
    <mergeCell ref="A2:J2"/>
    <mergeCell ref="A3:J3"/>
    <mergeCell ref="A24:I24"/>
  </mergeCells>
  <printOptions/>
  <pageMargins left="0.787401575" right="0.787401575" top="0.984251969" bottom="0.984251969" header="0.4921259845" footer="0.4921259845"/>
  <pageSetup horizontalDpi="300" verticalDpi="300" orientation="portrait" paperSize="9" scale="4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pane xSplit="1" ySplit="3" topLeftCell="B4" activePane="bottomRight" state="frozen"/>
      <selection pane="topRight" activeCell="B1" sqref="B1"/>
      <selection pane="bottomLeft" activeCell="A4" sqref="A4"/>
      <selection pane="bottomRight" activeCell="B4" sqref="B4"/>
    </sheetView>
  </sheetViews>
  <sheetFormatPr defaultColWidth="9.00390625" defaultRowHeight="12.75"/>
  <cols>
    <col min="1" max="1" width="14.25390625" style="0" customWidth="1"/>
    <col min="2" max="2" width="21.875" style="0" customWidth="1"/>
    <col min="3" max="3" width="21.875" style="0" hidden="1" customWidth="1"/>
    <col min="4" max="4" width="14.625" style="6" customWidth="1"/>
    <col min="5" max="5" width="20.75390625" style="8" bestFit="1" customWidth="1"/>
    <col min="6" max="6" width="51.00390625" style="0" customWidth="1"/>
    <col min="7" max="7" width="51.00390625" style="0" hidden="1" customWidth="1"/>
    <col min="8" max="8" width="20.125" style="7" customWidth="1"/>
    <col min="9" max="9" width="8.125" style="0" bestFit="1" customWidth="1"/>
    <col min="10" max="10" width="12.75390625" style="4" customWidth="1"/>
    <col min="11" max="11" width="30.25390625" style="0" customWidth="1"/>
  </cols>
  <sheetData>
    <row r="1" spans="1:11" ht="25.5">
      <c r="A1" s="23" t="s">
        <v>0</v>
      </c>
      <c r="B1" s="9" t="s">
        <v>1</v>
      </c>
      <c r="C1" s="9"/>
      <c r="D1" s="9" t="s">
        <v>2</v>
      </c>
      <c r="E1" s="5" t="s">
        <v>3</v>
      </c>
      <c r="F1" s="1" t="s">
        <v>4</v>
      </c>
      <c r="G1" s="1"/>
      <c r="H1" s="1" t="s">
        <v>5</v>
      </c>
      <c r="I1" s="1" t="s">
        <v>6</v>
      </c>
      <c r="J1" s="3" t="s">
        <v>7</v>
      </c>
      <c r="K1" s="6"/>
    </row>
    <row r="2" spans="1:10" s="12" customFormat="1" ht="12.75">
      <c r="A2" s="86" t="s">
        <v>66</v>
      </c>
      <c r="B2" s="86"/>
      <c r="C2" s="86"/>
      <c r="D2" s="86"/>
      <c r="E2" s="86"/>
      <c r="F2" s="86"/>
      <c r="G2" s="86"/>
      <c r="H2" s="86"/>
      <c r="I2" s="86"/>
      <c r="J2" s="86"/>
    </row>
    <row r="3" spans="1:10" s="12" customFormat="1" ht="57" customHeight="1">
      <c r="A3" s="87" t="s">
        <v>67</v>
      </c>
      <c r="B3" s="88"/>
      <c r="C3" s="88"/>
      <c r="D3" s="88"/>
      <c r="E3" s="88"/>
      <c r="F3" s="88"/>
      <c r="G3" s="88"/>
      <c r="H3" s="88"/>
      <c r="I3" s="88"/>
      <c r="J3" s="89"/>
    </row>
    <row r="4" spans="1:10" s="12" customFormat="1" ht="153">
      <c r="A4" s="13"/>
      <c r="B4" s="11" t="s">
        <v>10</v>
      </c>
      <c r="C4" s="11"/>
      <c r="D4" s="11" t="s">
        <v>11</v>
      </c>
      <c r="E4" s="11" t="s">
        <v>12</v>
      </c>
      <c r="F4" s="11" t="s">
        <v>13</v>
      </c>
      <c r="G4" s="14"/>
      <c r="H4" s="15">
        <v>1200</v>
      </c>
      <c r="I4" s="15">
        <v>24</v>
      </c>
      <c r="J4" s="15">
        <f aca="true" t="shared" si="0" ref="J4:J28">H4*I4</f>
        <v>28800</v>
      </c>
    </row>
    <row r="5" spans="1:10" s="12" customFormat="1" ht="66" customHeight="1">
      <c r="A5" s="13"/>
      <c r="B5" s="11" t="s">
        <v>14</v>
      </c>
      <c r="C5" s="11"/>
      <c r="D5" s="11" t="s">
        <v>11</v>
      </c>
      <c r="E5" s="11" t="s">
        <v>15</v>
      </c>
      <c r="F5" s="11" t="s">
        <v>16</v>
      </c>
      <c r="G5" s="14"/>
      <c r="H5" s="15">
        <v>7000</v>
      </c>
      <c r="I5" s="15">
        <v>24</v>
      </c>
      <c r="J5" s="15">
        <f t="shared" si="0"/>
        <v>168000</v>
      </c>
    </row>
    <row r="6" spans="1:10" s="12" customFormat="1" ht="56.45" customHeight="1">
      <c r="A6" s="13"/>
      <c r="B6" s="11" t="s">
        <v>17</v>
      </c>
      <c r="C6" s="11"/>
      <c r="D6" s="11" t="s">
        <v>11</v>
      </c>
      <c r="E6" s="11" t="s">
        <v>18</v>
      </c>
      <c r="F6" s="21" t="s">
        <v>19</v>
      </c>
      <c r="G6" s="14"/>
      <c r="H6" s="15">
        <v>5000</v>
      </c>
      <c r="I6" s="15">
        <v>4</v>
      </c>
      <c r="J6" s="15">
        <f>H6*I6</f>
        <v>20000</v>
      </c>
    </row>
    <row r="7" spans="1:10" s="12" customFormat="1" ht="63.75">
      <c r="A7" s="13"/>
      <c r="B7" s="11" t="s">
        <v>20</v>
      </c>
      <c r="C7" s="11"/>
      <c r="D7" s="11" t="s">
        <v>11</v>
      </c>
      <c r="E7" s="11" t="s">
        <v>21</v>
      </c>
      <c r="F7" s="21" t="s">
        <v>22</v>
      </c>
      <c r="G7" s="14"/>
      <c r="H7" s="15">
        <v>24400</v>
      </c>
      <c r="I7" s="15">
        <v>1</v>
      </c>
      <c r="J7" s="15">
        <f>H7*I7</f>
        <v>24400</v>
      </c>
    </row>
    <row r="8" spans="1:10" s="12" customFormat="1" ht="39.6" customHeight="1">
      <c r="A8" s="13"/>
      <c r="B8" s="11" t="s">
        <v>23</v>
      </c>
      <c r="C8" s="11"/>
      <c r="D8" s="11" t="s">
        <v>11</v>
      </c>
      <c r="E8" s="11" t="s">
        <v>24</v>
      </c>
      <c r="F8" s="11" t="s">
        <v>25</v>
      </c>
      <c r="G8" s="14"/>
      <c r="H8" s="15">
        <f>SUM(J4:J7)*0.1</f>
        <v>24120</v>
      </c>
      <c r="I8" s="15">
        <v>4</v>
      </c>
      <c r="J8" s="15">
        <f t="shared" si="0"/>
        <v>96480</v>
      </c>
    </row>
    <row r="9" spans="1:10" s="12" customFormat="1" ht="39.6" customHeight="1">
      <c r="A9" s="13"/>
      <c r="B9" s="11" t="s">
        <v>26</v>
      </c>
      <c r="C9" s="11"/>
      <c r="D9" s="11" t="s">
        <v>11</v>
      </c>
      <c r="E9" s="11" t="s">
        <v>27</v>
      </c>
      <c r="F9" s="11" t="s">
        <v>28</v>
      </c>
      <c r="G9" s="14"/>
      <c r="H9" s="15">
        <f>SUM(J4:J7)*0.15</f>
        <v>36180</v>
      </c>
      <c r="I9" s="15">
        <v>0</v>
      </c>
      <c r="J9" s="15">
        <f t="shared" si="0"/>
        <v>0</v>
      </c>
    </row>
    <row r="10" spans="1:10" s="12" customFormat="1" ht="39.6" customHeight="1">
      <c r="A10" s="13"/>
      <c r="B10" s="11" t="s">
        <v>29</v>
      </c>
      <c r="C10" s="11"/>
      <c r="D10" s="11" t="s">
        <v>11</v>
      </c>
      <c r="E10" s="11" t="s">
        <v>30</v>
      </c>
      <c r="F10" s="11" t="s">
        <v>31</v>
      </c>
      <c r="G10" s="14"/>
      <c r="H10" s="15">
        <f>SUM(J4:J7)*0.3</f>
        <v>72360</v>
      </c>
      <c r="I10" s="15">
        <v>0</v>
      </c>
      <c r="J10" s="15">
        <f t="shared" si="0"/>
        <v>0</v>
      </c>
    </row>
    <row r="11" spans="1:10" s="12" customFormat="1" ht="51">
      <c r="A11" s="13"/>
      <c r="B11" s="11"/>
      <c r="C11" s="11"/>
      <c r="D11" s="11"/>
      <c r="E11" s="11"/>
      <c r="F11" s="11" t="s">
        <v>32</v>
      </c>
      <c r="G11" s="14"/>
      <c r="H11" s="15">
        <v>40000</v>
      </c>
      <c r="I11" s="15">
        <v>1</v>
      </c>
      <c r="J11" s="15">
        <f t="shared" si="0"/>
        <v>40000</v>
      </c>
    </row>
    <row r="12" spans="1:10" s="12" customFormat="1" ht="140.25">
      <c r="A12" s="13"/>
      <c r="B12" s="11" t="s">
        <v>33</v>
      </c>
      <c r="C12" s="11"/>
      <c r="D12" s="11" t="s">
        <v>11</v>
      </c>
      <c r="E12" s="11" t="s">
        <v>34</v>
      </c>
      <c r="F12" s="11" t="s">
        <v>35</v>
      </c>
      <c r="G12" s="14"/>
      <c r="H12" s="15">
        <v>45000</v>
      </c>
      <c r="I12" s="15">
        <v>1</v>
      </c>
      <c r="J12" s="15">
        <f t="shared" si="0"/>
        <v>45000</v>
      </c>
    </row>
    <row r="13" spans="1:10" s="12" customFormat="1" ht="165.75">
      <c r="A13" s="13"/>
      <c r="B13" s="11" t="s">
        <v>36</v>
      </c>
      <c r="C13" s="11"/>
      <c r="D13" s="11" t="s">
        <v>11</v>
      </c>
      <c r="E13" s="11" t="s">
        <v>37</v>
      </c>
      <c r="F13" s="11" t="s">
        <v>38</v>
      </c>
      <c r="G13" s="14"/>
      <c r="H13" s="15">
        <v>13300</v>
      </c>
      <c r="I13" s="15">
        <v>1</v>
      </c>
      <c r="J13" s="15">
        <f t="shared" si="0"/>
        <v>13300</v>
      </c>
    </row>
    <row r="14" spans="1:10" s="12" customFormat="1" ht="127.5">
      <c r="A14" s="13"/>
      <c r="B14" s="11" t="s">
        <v>39</v>
      </c>
      <c r="C14" s="11"/>
      <c r="D14" s="11" t="s">
        <v>11</v>
      </c>
      <c r="E14" s="11" t="s">
        <v>40</v>
      </c>
      <c r="F14" s="11" t="s">
        <v>41</v>
      </c>
      <c r="G14" s="14"/>
      <c r="H14" s="15">
        <v>9200</v>
      </c>
      <c r="I14" s="15">
        <v>24</v>
      </c>
      <c r="J14" s="15">
        <f t="shared" si="0"/>
        <v>220800</v>
      </c>
    </row>
    <row r="15" spans="1:10" s="12" customFormat="1" ht="27" customHeight="1">
      <c r="A15" s="13"/>
      <c r="B15" s="11" t="s">
        <v>42</v>
      </c>
      <c r="C15" s="11"/>
      <c r="D15" s="11" t="s">
        <v>43</v>
      </c>
      <c r="E15" s="11" t="s">
        <v>44</v>
      </c>
      <c r="F15" s="11" t="s">
        <v>45</v>
      </c>
      <c r="G15" s="14"/>
      <c r="H15" s="15">
        <v>390</v>
      </c>
      <c r="I15" s="15">
        <v>25</v>
      </c>
      <c r="J15" s="15">
        <f>H15*I15</f>
        <v>9750</v>
      </c>
    </row>
    <row r="16" spans="1:10" s="12" customFormat="1" ht="120.6" customHeight="1">
      <c r="A16" s="13"/>
      <c r="B16" s="11" t="s">
        <v>46</v>
      </c>
      <c r="C16" s="11"/>
      <c r="D16" s="11" t="s">
        <v>11</v>
      </c>
      <c r="E16" s="11" t="s">
        <v>47</v>
      </c>
      <c r="F16" s="11" t="s">
        <v>48</v>
      </c>
      <c r="G16" s="14"/>
      <c r="H16" s="15">
        <v>1900</v>
      </c>
      <c r="I16" s="15">
        <v>25</v>
      </c>
      <c r="J16" s="15">
        <f t="shared" si="0"/>
        <v>47500</v>
      </c>
    </row>
    <row r="17" spans="1:10" s="12" customFormat="1" ht="63.75">
      <c r="A17" s="13"/>
      <c r="B17" s="11" t="s">
        <v>68</v>
      </c>
      <c r="C17" s="16"/>
      <c r="D17" s="11" t="s">
        <v>11</v>
      </c>
      <c r="E17" s="17" t="s">
        <v>69</v>
      </c>
      <c r="F17" s="11" t="s">
        <v>70</v>
      </c>
      <c r="G17" s="14"/>
      <c r="H17" s="15">
        <v>36200</v>
      </c>
      <c r="I17" s="15">
        <v>1</v>
      </c>
      <c r="J17" s="15">
        <f t="shared" si="0"/>
        <v>36200</v>
      </c>
    </row>
    <row r="18" spans="1:10" s="12" customFormat="1" ht="114.75">
      <c r="A18" s="18"/>
      <c r="B18" s="11" t="s">
        <v>71</v>
      </c>
      <c r="C18" s="13"/>
      <c r="D18" s="11" t="s">
        <v>11</v>
      </c>
      <c r="E18" s="2" t="s">
        <v>72</v>
      </c>
      <c r="F18" s="11" t="s">
        <v>73</v>
      </c>
      <c r="G18" s="14"/>
      <c r="H18" s="15">
        <v>34900</v>
      </c>
      <c r="I18" s="15">
        <v>1</v>
      </c>
      <c r="J18" s="15">
        <f t="shared" si="0"/>
        <v>34900</v>
      </c>
    </row>
    <row r="19" spans="1:10" s="12" customFormat="1" ht="114.75">
      <c r="A19" s="19"/>
      <c r="B19" s="11" t="s">
        <v>74</v>
      </c>
      <c r="C19" s="13"/>
      <c r="D19" s="11" t="s">
        <v>11</v>
      </c>
      <c r="E19" s="11" t="s">
        <v>75</v>
      </c>
      <c r="F19" s="11" t="s">
        <v>76</v>
      </c>
      <c r="G19" s="14"/>
      <c r="H19" s="15">
        <v>22000</v>
      </c>
      <c r="I19" s="15">
        <v>1</v>
      </c>
      <c r="J19" s="15">
        <f t="shared" si="0"/>
        <v>22000</v>
      </c>
    </row>
    <row r="20" spans="1:10" s="12" customFormat="1" ht="114.75">
      <c r="A20" s="19"/>
      <c r="B20" s="11" t="s">
        <v>77</v>
      </c>
      <c r="C20" s="13"/>
      <c r="D20" s="11" t="s">
        <v>11</v>
      </c>
      <c r="E20" s="11" t="s">
        <v>78</v>
      </c>
      <c r="F20" s="11" t="s">
        <v>79</v>
      </c>
      <c r="G20" s="14"/>
      <c r="H20" s="15">
        <v>32200</v>
      </c>
      <c r="I20" s="15">
        <v>6</v>
      </c>
      <c r="J20" s="15">
        <f t="shared" si="0"/>
        <v>193200</v>
      </c>
    </row>
    <row r="21" spans="1:10" s="12" customFormat="1" ht="59.45" customHeight="1">
      <c r="A21" s="20"/>
      <c r="B21" s="11" t="s">
        <v>80</v>
      </c>
      <c r="C21" s="13"/>
      <c r="D21" s="11" t="s">
        <v>11</v>
      </c>
      <c r="E21" s="11" t="s">
        <v>81</v>
      </c>
      <c r="F21" s="11" t="s">
        <v>82</v>
      </c>
      <c r="G21" s="14"/>
      <c r="H21" s="15">
        <v>1700</v>
      </c>
      <c r="I21" s="15">
        <v>25</v>
      </c>
      <c r="J21" s="15">
        <f t="shared" si="0"/>
        <v>42500</v>
      </c>
    </row>
    <row r="22" spans="1:10" s="12" customFormat="1" ht="46.5" customHeight="1">
      <c r="A22" s="13"/>
      <c r="B22" s="11" t="s">
        <v>49</v>
      </c>
      <c r="C22" s="11"/>
      <c r="D22" s="11" t="s">
        <v>11</v>
      </c>
      <c r="E22" s="11" t="s">
        <v>50</v>
      </c>
      <c r="F22" s="11" t="s">
        <v>51</v>
      </c>
      <c r="G22" s="14"/>
      <c r="H22" s="15">
        <v>860</v>
      </c>
      <c r="I22" s="15">
        <v>38</v>
      </c>
      <c r="J22" s="15">
        <f t="shared" si="0"/>
        <v>32680</v>
      </c>
    </row>
    <row r="23" spans="1:10" s="12" customFormat="1" ht="51" customHeight="1">
      <c r="A23" s="13"/>
      <c r="B23" s="11"/>
      <c r="C23" s="11"/>
      <c r="D23" s="11"/>
      <c r="E23" s="11"/>
      <c r="F23" s="11" t="s">
        <v>52</v>
      </c>
      <c r="G23" s="14"/>
      <c r="H23" s="15">
        <v>38000</v>
      </c>
      <c r="I23" s="15">
        <v>1</v>
      </c>
      <c r="J23" s="15">
        <f t="shared" si="0"/>
        <v>38000</v>
      </c>
    </row>
    <row r="24" spans="1:10" s="12" customFormat="1" ht="51" customHeight="1">
      <c r="A24" s="13"/>
      <c r="B24" s="11"/>
      <c r="C24" s="11"/>
      <c r="D24" s="11"/>
      <c r="E24" s="11"/>
      <c r="F24" s="11" t="s">
        <v>53</v>
      </c>
      <c r="G24" s="14"/>
      <c r="H24" s="15">
        <v>19000</v>
      </c>
      <c r="I24" s="15">
        <v>24</v>
      </c>
      <c r="J24" s="15">
        <f t="shared" si="0"/>
        <v>456000</v>
      </c>
    </row>
    <row r="25" spans="1:10" s="12" customFormat="1" ht="51" customHeight="1">
      <c r="A25" s="13"/>
      <c r="B25" s="11"/>
      <c r="C25" s="11"/>
      <c r="D25" s="11"/>
      <c r="E25" s="11"/>
      <c r="F25" s="11" t="s">
        <v>54</v>
      </c>
      <c r="G25" s="14"/>
      <c r="H25" s="15">
        <v>82500</v>
      </c>
      <c r="I25" s="15">
        <v>1</v>
      </c>
      <c r="J25" s="15">
        <f t="shared" si="0"/>
        <v>82500</v>
      </c>
    </row>
    <row r="26" spans="1:10" s="12" customFormat="1" ht="51" customHeight="1">
      <c r="A26" s="13"/>
      <c r="B26" s="11"/>
      <c r="C26" s="11"/>
      <c r="D26" s="11"/>
      <c r="E26" s="11"/>
      <c r="F26" s="11" t="s">
        <v>55</v>
      </c>
      <c r="G26" s="14"/>
      <c r="H26" s="15">
        <v>12000</v>
      </c>
      <c r="I26" s="15">
        <v>1</v>
      </c>
      <c r="J26" s="15">
        <f t="shared" si="0"/>
        <v>12000</v>
      </c>
    </row>
    <row r="27" spans="1:10" s="12" customFormat="1" ht="63.75">
      <c r="A27" s="13"/>
      <c r="B27" s="11" t="s">
        <v>56</v>
      </c>
      <c r="C27" s="11"/>
      <c r="D27" s="11" t="s">
        <v>11</v>
      </c>
      <c r="E27" s="11" t="s">
        <v>57</v>
      </c>
      <c r="F27" s="11" t="s">
        <v>58</v>
      </c>
      <c r="G27" s="14"/>
      <c r="H27" s="15">
        <f>9400+3000</f>
        <v>12400</v>
      </c>
      <c r="I27" s="15">
        <v>1</v>
      </c>
      <c r="J27" s="15">
        <f t="shared" si="0"/>
        <v>12400</v>
      </c>
    </row>
    <row r="28" spans="1:10" s="12" customFormat="1" ht="63.75">
      <c r="A28" s="13"/>
      <c r="B28" s="11" t="s">
        <v>59</v>
      </c>
      <c r="C28" s="11"/>
      <c r="D28" s="11" t="s">
        <v>11</v>
      </c>
      <c r="E28" s="11" t="s">
        <v>60</v>
      </c>
      <c r="F28" s="11" t="s">
        <v>61</v>
      </c>
      <c r="G28" s="14"/>
      <c r="H28" s="15">
        <f>9400+3000</f>
        <v>12400</v>
      </c>
      <c r="I28" s="15">
        <v>1</v>
      </c>
      <c r="J28" s="15">
        <f t="shared" si="0"/>
        <v>12400</v>
      </c>
    </row>
    <row r="29" spans="1:10" s="12" customFormat="1" ht="13.5" thickBot="1">
      <c r="A29" s="90" t="s">
        <v>62</v>
      </c>
      <c r="B29" s="91"/>
      <c r="C29" s="91"/>
      <c r="D29" s="92"/>
      <c r="E29" s="92"/>
      <c r="F29" s="92"/>
      <c r="G29" s="92"/>
      <c r="H29" s="92"/>
      <c r="I29" s="92"/>
      <c r="J29" s="10">
        <f>SUM('5. SC+ LL VGA (HW_A)'!J4:J28)</f>
        <v>1688810</v>
      </c>
    </row>
    <row r="32" spans="5:6" ht="25.5">
      <c r="E32" s="22" t="s">
        <v>63</v>
      </c>
      <c r="F32" s="11" t="s">
        <v>64</v>
      </c>
    </row>
    <row r="33" ht="25.5">
      <c r="F33" s="11" t="s">
        <v>65</v>
      </c>
    </row>
  </sheetData>
  <mergeCells count="3">
    <mergeCell ref="A2:J2"/>
    <mergeCell ref="A3:J3"/>
    <mergeCell ref="A29:I29"/>
  </mergeCells>
  <printOptions/>
  <pageMargins left="0.787401575" right="0.787401575" top="0.984251969" bottom="0.984251969" header="0.4921259845" footer="0.4921259845"/>
  <pageSetup horizontalDpi="300" verticalDpi="300" orientation="portrait" paperSize="9" scale="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22">
      <selection activeCell="A35" sqref="A35"/>
    </sheetView>
  </sheetViews>
  <sheetFormatPr defaultColWidth="9.125" defaultRowHeight="12.75"/>
  <cols>
    <col min="1" max="1" width="17.125" style="47" customWidth="1"/>
    <col min="2" max="2" width="57.75390625" style="47" customWidth="1"/>
    <col min="3" max="4" width="8.75390625" style="47" customWidth="1"/>
    <col min="5" max="5" width="7.75390625" style="47" customWidth="1"/>
    <col min="6" max="6" width="13.875" style="48" customWidth="1"/>
    <col min="7" max="7" width="11.875" style="48" customWidth="1"/>
    <col min="8" max="8" width="11.25390625" style="48" customWidth="1"/>
    <col min="9" max="9" width="20.00390625" style="65" customWidth="1"/>
    <col min="10" max="16384" width="9.125" style="44" customWidth="1"/>
  </cols>
  <sheetData>
    <row r="1" spans="1:9" s="39" customFormat="1" ht="33.75">
      <c r="A1" s="37" t="s">
        <v>83</v>
      </c>
      <c r="B1" s="37" t="s">
        <v>84</v>
      </c>
      <c r="C1" s="37" t="s">
        <v>85</v>
      </c>
      <c r="D1" s="72" t="s">
        <v>203</v>
      </c>
      <c r="E1" s="72" t="s">
        <v>204</v>
      </c>
      <c r="F1" s="66" t="s">
        <v>86</v>
      </c>
      <c r="G1" s="38" t="s">
        <v>87</v>
      </c>
      <c r="H1" s="38" t="s">
        <v>88</v>
      </c>
      <c r="I1" s="65"/>
    </row>
    <row r="2" spans="1:8" ht="112.5">
      <c r="A2" s="40" t="s">
        <v>89</v>
      </c>
      <c r="B2" s="41" t="s">
        <v>90</v>
      </c>
      <c r="C2" s="42">
        <v>24</v>
      </c>
      <c r="D2" s="45"/>
      <c r="E2" s="45"/>
      <c r="F2" s="64"/>
      <c r="G2" s="43">
        <f>F2*C2</f>
        <v>0</v>
      </c>
      <c r="H2" s="43">
        <f>G2*1.21</f>
        <v>0</v>
      </c>
    </row>
    <row r="3" spans="1:8" ht="90">
      <c r="A3" s="40" t="s">
        <v>91</v>
      </c>
      <c r="B3" s="41" t="s">
        <v>92</v>
      </c>
      <c r="C3" s="42">
        <v>24</v>
      </c>
      <c r="D3" s="45"/>
      <c r="E3" s="45"/>
      <c r="F3" s="64"/>
      <c r="G3" s="43">
        <f aca="true" t="shared" si="0" ref="G3:G35">F3*C3</f>
        <v>0</v>
      </c>
      <c r="H3" s="43">
        <f aca="true" t="shared" si="1" ref="H3:H36">G3*1.21</f>
        <v>0</v>
      </c>
    </row>
    <row r="4" spans="1:8" ht="45">
      <c r="A4" s="40" t="s">
        <v>93</v>
      </c>
      <c r="B4" s="41" t="s">
        <v>94</v>
      </c>
      <c r="C4" s="42">
        <v>4</v>
      </c>
      <c r="D4" s="45"/>
      <c r="E4" s="45"/>
      <c r="F4" s="64"/>
      <c r="G4" s="43">
        <f t="shared" si="0"/>
        <v>0</v>
      </c>
      <c r="H4" s="43">
        <f t="shared" si="1"/>
        <v>0</v>
      </c>
    </row>
    <row r="5" spans="1:8" ht="101.25">
      <c r="A5" s="40" t="s">
        <v>95</v>
      </c>
      <c r="B5" s="41" t="s">
        <v>96</v>
      </c>
      <c r="C5" s="42">
        <v>1</v>
      </c>
      <c r="D5" s="45"/>
      <c r="E5" s="45"/>
      <c r="F5" s="64"/>
      <c r="G5" s="43">
        <f t="shared" si="0"/>
        <v>0</v>
      </c>
      <c r="H5" s="43">
        <f t="shared" si="1"/>
        <v>0</v>
      </c>
    </row>
    <row r="6" spans="1:8" ht="123.75">
      <c r="A6" s="40" t="s">
        <v>97</v>
      </c>
      <c r="B6" s="41" t="s">
        <v>98</v>
      </c>
      <c r="C6" s="42">
        <v>1</v>
      </c>
      <c r="D6" s="45"/>
      <c r="E6" s="45"/>
      <c r="F6" s="64"/>
      <c r="G6" s="43">
        <f t="shared" si="0"/>
        <v>0</v>
      </c>
      <c r="H6" s="43">
        <f t="shared" si="1"/>
        <v>0</v>
      </c>
    </row>
    <row r="7" spans="1:8" ht="112.5">
      <c r="A7" s="40" t="s">
        <v>99</v>
      </c>
      <c r="B7" s="41" t="s">
        <v>100</v>
      </c>
      <c r="C7" s="42">
        <v>24</v>
      </c>
      <c r="D7" s="45"/>
      <c r="E7" s="45"/>
      <c r="F7" s="64"/>
      <c r="G7" s="43">
        <f t="shared" si="0"/>
        <v>0</v>
      </c>
      <c r="H7" s="43">
        <f t="shared" si="1"/>
        <v>0</v>
      </c>
    </row>
    <row r="8" spans="1:8" ht="101.25">
      <c r="A8" s="40" t="s">
        <v>101</v>
      </c>
      <c r="B8" s="41" t="s">
        <v>102</v>
      </c>
      <c r="C8" s="42">
        <v>25</v>
      </c>
      <c r="D8" s="45"/>
      <c r="E8" s="45"/>
      <c r="F8" s="64"/>
      <c r="G8" s="43">
        <f t="shared" si="0"/>
        <v>0</v>
      </c>
      <c r="H8" s="43">
        <f t="shared" si="1"/>
        <v>0</v>
      </c>
    </row>
    <row r="9" spans="1:8" ht="56.25">
      <c r="A9" s="40" t="s">
        <v>103</v>
      </c>
      <c r="B9" s="41" t="s">
        <v>104</v>
      </c>
      <c r="C9" s="42">
        <v>1</v>
      </c>
      <c r="D9" s="45"/>
      <c r="E9" s="45"/>
      <c r="F9" s="64"/>
      <c r="G9" s="43">
        <f t="shared" si="0"/>
        <v>0</v>
      </c>
      <c r="H9" s="43">
        <f t="shared" si="1"/>
        <v>0</v>
      </c>
    </row>
    <row r="10" spans="1:8" ht="45">
      <c r="A10" s="40" t="s">
        <v>105</v>
      </c>
      <c r="B10" s="41" t="s">
        <v>106</v>
      </c>
      <c r="C10" s="42">
        <v>3</v>
      </c>
      <c r="D10" s="45"/>
      <c r="E10" s="45"/>
      <c r="F10" s="64"/>
      <c r="G10" s="43">
        <f t="shared" si="0"/>
        <v>0</v>
      </c>
      <c r="H10" s="43">
        <f t="shared" si="1"/>
        <v>0</v>
      </c>
    </row>
    <row r="11" spans="1:8" ht="78.75">
      <c r="A11" s="40" t="s">
        <v>107</v>
      </c>
      <c r="B11" s="41" t="s">
        <v>108</v>
      </c>
      <c r="C11" s="42">
        <v>9</v>
      </c>
      <c r="D11" s="45"/>
      <c r="E11" s="45"/>
      <c r="F11" s="64"/>
      <c r="G11" s="43">
        <f t="shared" si="0"/>
        <v>0</v>
      </c>
      <c r="H11" s="43">
        <f t="shared" si="1"/>
        <v>0</v>
      </c>
    </row>
    <row r="12" spans="1:8" ht="22.5">
      <c r="A12" s="40" t="s">
        <v>109</v>
      </c>
      <c r="B12" s="41" t="s">
        <v>110</v>
      </c>
      <c r="C12" s="42">
        <v>25</v>
      </c>
      <c r="D12" s="45"/>
      <c r="E12" s="45"/>
      <c r="F12" s="64"/>
      <c r="G12" s="43">
        <f t="shared" si="0"/>
        <v>0</v>
      </c>
      <c r="H12" s="43">
        <f t="shared" si="1"/>
        <v>0</v>
      </c>
    </row>
    <row r="13" spans="1:8" ht="157.5">
      <c r="A13" s="40" t="s">
        <v>111</v>
      </c>
      <c r="B13" s="41" t="s">
        <v>112</v>
      </c>
      <c r="C13" s="42">
        <v>1</v>
      </c>
      <c r="D13" s="45"/>
      <c r="E13" s="45"/>
      <c r="F13" s="64"/>
      <c r="G13" s="43">
        <f t="shared" si="0"/>
        <v>0</v>
      </c>
      <c r="H13" s="43">
        <f t="shared" si="1"/>
        <v>0</v>
      </c>
    </row>
    <row r="14" spans="1:8" ht="33.75">
      <c r="A14" s="40" t="s">
        <v>113</v>
      </c>
      <c r="B14" s="41" t="s">
        <v>114</v>
      </c>
      <c r="C14" s="42">
        <v>1</v>
      </c>
      <c r="D14" s="45"/>
      <c r="E14" s="45"/>
      <c r="F14" s="64"/>
      <c r="G14" s="43">
        <f t="shared" si="0"/>
        <v>0</v>
      </c>
      <c r="H14" s="43">
        <f t="shared" si="1"/>
        <v>0</v>
      </c>
    </row>
    <row r="15" spans="1:8" ht="67.5">
      <c r="A15" s="40" t="s">
        <v>115</v>
      </c>
      <c r="B15" s="41" t="s">
        <v>116</v>
      </c>
      <c r="C15" s="42">
        <v>1</v>
      </c>
      <c r="D15" s="45"/>
      <c r="E15" s="45"/>
      <c r="F15" s="64"/>
      <c r="G15" s="43">
        <f t="shared" si="0"/>
        <v>0</v>
      </c>
      <c r="H15" s="43">
        <f t="shared" si="1"/>
        <v>0</v>
      </c>
    </row>
    <row r="16" spans="1:8" ht="67.5">
      <c r="A16" s="40" t="s">
        <v>117</v>
      </c>
      <c r="B16" s="41" t="s">
        <v>118</v>
      </c>
      <c r="C16" s="42">
        <v>2</v>
      </c>
      <c r="D16" s="45"/>
      <c r="E16" s="45"/>
      <c r="F16" s="64"/>
      <c r="G16" s="43">
        <f t="shared" si="0"/>
        <v>0</v>
      </c>
      <c r="H16" s="43">
        <f t="shared" si="1"/>
        <v>0</v>
      </c>
    </row>
    <row r="17" spans="1:8" ht="78.75">
      <c r="A17" s="40" t="s">
        <v>119</v>
      </c>
      <c r="B17" s="41" t="s">
        <v>120</v>
      </c>
      <c r="C17" s="42">
        <v>1</v>
      </c>
      <c r="D17" s="45"/>
      <c r="E17" s="45"/>
      <c r="F17" s="64"/>
      <c r="G17" s="43">
        <f t="shared" si="0"/>
        <v>0</v>
      </c>
      <c r="H17" s="43">
        <f t="shared" si="1"/>
        <v>0</v>
      </c>
    </row>
    <row r="18" spans="1:8" ht="135">
      <c r="A18" s="40" t="s">
        <v>121</v>
      </c>
      <c r="B18" s="41" t="s">
        <v>122</v>
      </c>
      <c r="C18" s="42">
        <v>24</v>
      </c>
      <c r="D18" s="45"/>
      <c r="E18" s="45"/>
      <c r="F18" s="64"/>
      <c r="G18" s="43">
        <f t="shared" si="0"/>
        <v>0</v>
      </c>
      <c r="H18" s="43">
        <f t="shared" si="1"/>
        <v>0</v>
      </c>
    </row>
    <row r="19" spans="1:8" ht="67.5">
      <c r="A19" s="40" t="s">
        <v>117</v>
      </c>
      <c r="B19" s="41" t="s">
        <v>118</v>
      </c>
      <c r="C19" s="42">
        <v>24</v>
      </c>
      <c r="D19" s="45"/>
      <c r="E19" s="45"/>
      <c r="F19" s="64"/>
      <c r="G19" s="43">
        <f t="shared" si="0"/>
        <v>0</v>
      </c>
      <c r="H19" s="43">
        <f t="shared" si="1"/>
        <v>0</v>
      </c>
    </row>
    <row r="20" spans="1:8" ht="56.25">
      <c r="A20" s="40" t="s">
        <v>123</v>
      </c>
      <c r="B20" s="41" t="s">
        <v>124</v>
      </c>
      <c r="C20" s="42">
        <v>2</v>
      </c>
      <c r="D20" s="45"/>
      <c r="E20" s="45"/>
      <c r="F20" s="64"/>
      <c r="G20" s="43">
        <f t="shared" si="0"/>
        <v>0</v>
      </c>
      <c r="H20" s="43">
        <f t="shared" si="1"/>
        <v>0</v>
      </c>
    </row>
    <row r="21" spans="1:8" ht="22.5">
      <c r="A21" s="67"/>
      <c r="B21" s="68" t="s">
        <v>125</v>
      </c>
      <c r="C21" s="69"/>
      <c r="D21" s="69"/>
      <c r="E21" s="69"/>
      <c r="F21" s="70"/>
      <c r="G21" s="71"/>
      <c r="H21" s="71"/>
    </row>
    <row r="22" spans="1:8" ht="112.5">
      <c r="A22" s="40" t="s">
        <v>126</v>
      </c>
      <c r="B22" s="41" t="s">
        <v>127</v>
      </c>
      <c r="C22" s="42">
        <v>1</v>
      </c>
      <c r="D22" s="45"/>
      <c r="E22" s="45"/>
      <c r="F22" s="64"/>
      <c r="G22" s="43">
        <f t="shared" si="0"/>
        <v>0</v>
      </c>
      <c r="H22" s="43">
        <f t="shared" si="1"/>
        <v>0</v>
      </c>
    </row>
    <row r="23" spans="1:8" ht="67.5">
      <c r="A23" s="40" t="s">
        <v>128</v>
      </c>
      <c r="B23" s="41" t="s">
        <v>129</v>
      </c>
      <c r="C23" s="42">
        <v>1</v>
      </c>
      <c r="D23" s="45"/>
      <c r="E23" s="45"/>
      <c r="F23" s="64"/>
      <c r="G23" s="43">
        <f t="shared" si="0"/>
        <v>0</v>
      </c>
      <c r="H23" s="43">
        <f t="shared" si="1"/>
        <v>0</v>
      </c>
    </row>
    <row r="24" spans="1:8" ht="33.75">
      <c r="A24" s="40" t="s">
        <v>130</v>
      </c>
      <c r="B24" s="41" t="s">
        <v>131</v>
      </c>
      <c r="C24" s="42">
        <v>1</v>
      </c>
      <c r="D24" s="45"/>
      <c r="E24" s="45"/>
      <c r="F24" s="64"/>
      <c r="G24" s="43">
        <f t="shared" si="0"/>
        <v>0</v>
      </c>
      <c r="H24" s="43">
        <f t="shared" si="1"/>
        <v>0</v>
      </c>
    </row>
    <row r="25" spans="1:8" ht="67.5">
      <c r="A25" s="40" t="s">
        <v>132</v>
      </c>
      <c r="B25" s="41" t="s">
        <v>116</v>
      </c>
      <c r="C25" s="42">
        <v>1</v>
      </c>
      <c r="D25" s="45"/>
      <c r="E25" s="45"/>
      <c r="F25" s="64"/>
      <c r="G25" s="43">
        <f t="shared" si="0"/>
        <v>0</v>
      </c>
      <c r="H25" s="43">
        <f t="shared" si="1"/>
        <v>0</v>
      </c>
    </row>
    <row r="26" spans="1:8" ht="22.5">
      <c r="A26" s="40" t="s">
        <v>123</v>
      </c>
      <c r="B26" s="41" t="s">
        <v>133</v>
      </c>
      <c r="C26" s="42">
        <v>1</v>
      </c>
      <c r="D26" s="45"/>
      <c r="E26" s="45"/>
      <c r="F26" s="64"/>
      <c r="G26" s="43">
        <f t="shared" si="0"/>
        <v>0</v>
      </c>
      <c r="H26" s="43">
        <f t="shared" si="1"/>
        <v>0</v>
      </c>
    </row>
    <row r="27" spans="1:8" ht="22.5">
      <c r="A27" s="40" t="s">
        <v>134</v>
      </c>
      <c r="B27" s="41" t="s">
        <v>135</v>
      </c>
      <c r="C27" s="42">
        <v>1</v>
      </c>
      <c r="D27" s="45"/>
      <c r="E27" s="45"/>
      <c r="F27" s="64"/>
      <c r="G27" s="43">
        <f t="shared" si="0"/>
        <v>0</v>
      </c>
      <c r="H27" s="43">
        <f t="shared" si="1"/>
        <v>0</v>
      </c>
    </row>
    <row r="28" spans="1:8" ht="101.25">
      <c r="A28" s="40" t="s">
        <v>136</v>
      </c>
      <c r="B28" s="41" t="s">
        <v>137</v>
      </c>
      <c r="C28" s="42">
        <v>1</v>
      </c>
      <c r="D28" s="45"/>
      <c r="E28" s="45"/>
      <c r="F28" s="64"/>
      <c r="G28" s="43">
        <f t="shared" si="0"/>
        <v>0</v>
      </c>
      <c r="H28" s="43">
        <f t="shared" si="1"/>
        <v>0</v>
      </c>
    </row>
    <row r="29" spans="1:8" ht="67.5">
      <c r="A29" s="40" t="s">
        <v>138</v>
      </c>
      <c r="B29" s="41" t="s">
        <v>139</v>
      </c>
      <c r="C29" s="42">
        <v>1</v>
      </c>
      <c r="D29" s="45"/>
      <c r="E29" s="45"/>
      <c r="F29" s="46"/>
      <c r="G29" s="43">
        <f t="shared" si="0"/>
        <v>0</v>
      </c>
      <c r="H29" s="43">
        <f t="shared" si="1"/>
        <v>0</v>
      </c>
    </row>
    <row r="30" spans="1:8" ht="56.25">
      <c r="A30" s="40" t="s">
        <v>140</v>
      </c>
      <c r="B30" s="41" t="s">
        <v>141</v>
      </c>
      <c r="C30" s="42">
        <v>1</v>
      </c>
      <c r="D30" s="45"/>
      <c r="E30" s="45"/>
      <c r="F30" s="46"/>
      <c r="G30" s="43">
        <f t="shared" si="0"/>
        <v>0</v>
      </c>
      <c r="H30" s="43">
        <f t="shared" si="1"/>
        <v>0</v>
      </c>
    </row>
    <row r="31" spans="1:8" ht="22.5">
      <c r="A31" s="40" t="s">
        <v>142</v>
      </c>
      <c r="B31" s="41" t="s">
        <v>143</v>
      </c>
      <c r="C31" s="42">
        <v>1</v>
      </c>
      <c r="D31" s="45"/>
      <c r="E31" s="45"/>
      <c r="F31" s="46"/>
      <c r="G31" s="43">
        <f t="shared" si="0"/>
        <v>0</v>
      </c>
      <c r="H31" s="43">
        <f t="shared" si="1"/>
        <v>0</v>
      </c>
    </row>
    <row r="32" spans="1:8" ht="78.75">
      <c r="A32" s="40" t="s">
        <v>144</v>
      </c>
      <c r="B32" s="41" t="s">
        <v>145</v>
      </c>
      <c r="C32" s="42">
        <v>1</v>
      </c>
      <c r="D32" s="45"/>
      <c r="E32" s="45"/>
      <c r="F32" s="46"/>
      <c r="G32" s="43">
        <f t="shared" si="0"/>
        <v>0</v>
      </c>
      <c r="H32" s="43">
        <f t="shared" si="1"/>
        <v>0</v>
      </c>
    </row>
    <row r="33" spans="1:8" ht="67.5">
      <c r="A33" s="40" t="s">
        <v>146</v>
      </c>
      <c r="B33" s="41" t="s">
        <v>147</v>
      </c>
      <c r="C33" s="42">
        <v>1</v>
      </c>
      <c r="D33" s="45"/>
      <c r="E33" s="45"/>
      <c r="F33" s="46"/>
      <c r="G33" s="43">
        <f t="shared" si="0"/>
        <v>0</v>
      </c>
      <c r="H33" s="43">
        <f t="shared" si="1"/>
        <v>0</v>
      </c>
    </row>
    <row r="34" spans="1:8" ht="67.5">
      <c r="A34" s="40" t="s">
        <v>148</v>
      </c>
      <c r="B34" s="41" t="s">
        <v>205</v>
      </c>
      <c r="C34" s="42">
        <v>1</v>
      </c>
      <c r="D34" s="45"/>
      <c r="E34" s="45"/>
      <c r="F34" s="46"/>
      <c r="G34" s="43">
        <f t="shared" si="0"/>
        <v>0</v>
      </c>
      <c r="H34" s="43">
        <f t="shared" si="1"/>
        <v>0</v>
      </c>
    </row>
    <row r="35" spans="1:8" ht="22.5">
      <c r="A35" s="33" t="s">
        <v>149</v>
      </c>
      <c r="B35" s="27" t="s">
        <v>150</v>
      </c>
      <c r="C35" s="42">
        <v>1</v>
      </c>
      <c r="D35" s="45"/>
      <c r="E35" s="45"/>
      <c r="F35" s="46"/>
      <c r="G35" s="43">
        <f t="shared" si="0"/>
        <v>0</v>
      </c>
      <c r="H35" s="43">
        <f t="shared" si="1"/>
        <v>0</v>
      </c>
    </row>
    <row r="36" spans="7:8" ht="12.75">
      <c r="G36" s="75">
        <f>SUM(G2:G35)</f>
        <v>0</v>
      </c>
      <c r="H36" s="75">
        <f t="shared" si="1"/>
        <v>0</v>
      </c>
    </row>
  </sheetData>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topLeftCell="A10">
      <selection activeCell="A14" sqref="A14"/>
    </sheetView>
  </sheetViews>
  <sheetFormatPr defaultColWidth="9.00390625" defaultRowHeight="12.75"/>
  <cols>
    <col min="1" max="1" width="13.75390625" style="34" customWidth="1"/>
    <col min="2" max="2" width="60.625" style="24" customWidth="1"/>
    <col min="3" max="5" width="8.75390625" style="24" customWidth="1"/>
    <col min="6" max="6" width="13.75390625" style="24" customWidth="1"/>
    <col min="7" max="7" width="11.125" style="24" customWidth="1"/>
    <col min="8" max="8" width="11.75390625" style="24" customWidth="1"/>
    <col min="9" max="9" width="27.25390625" style="0" customWidth="1"/>
  </cols>
  <sheetData>
    <row r="1" spans="1:8" ht="33.75">
      <c r="A1" s="29" t="s">
        <v>151</v>
      </c>
      <c r="B1" s="29" t="s">
        <v>152</v>
      </c>
      <c r="C1" s="29" t="s">
        <v>85</v>
      </c>
      <c r="D1" s="72" t="s">
        <v>203</v>
      </c>
      <c r="E1" s="72" t="s">
        <v>204</v>
      </c>
      <c r="F1" s="66" t="s">
        <v>86</v>
      </c>
      <c r="G1" s="38" t="s">
        <v>87</v>
      </c>
      <c r="H1" s="38" t="s">
        <v>88</v>
      </c>
    </row>
    <row r="2" spans="1:8" ht="90">
      <c r="A2" s="27" t="s">
        <v>153</v>
      </c>
      <c r="B2" s="30" t="s">
        <v>154</v>
      </c>
      <c r="C2" s="27">
        <v>25</v>
      </c>
      <c r="D2" s="73"/>
      <c r="E2" s="73"/>
      <c r="F2" s="74"/>
      <c r="G2" s="28">
        <f aca="true" t="shared" si="0" ref="G2:G14">F2*C2</f>
        <v>0</v>
      </c>
      <c r="H2" s="28">
        <f aca="true" t="shared" si="1" ref="H2:H15">G2*1.21</f>
        <v>0</v>
      </c>
    </row>
    <row r="3" spans="1:8" ht="45">
      <c r="A3" s="27" t="s">
        <v>155</v>
      </c>
      <c r="B3" s="31" t="s">
        <v>156</v>
      </c>
      <c r="C3" s="27">
        <v>25</v>
      </c>
      <c r="D3" s="73"/>
      <c r="E3" s="73"/>
      <c r="F3" s="74"/>
      <c r="G3" s="28">
        <f t="shared" si="0"/>
        <v>0</v>
      </c>
      <c r="H3" s="28">
        <f t="shared" si="1"/>
        <v>0</v>
      </c>
    </row>
    <row r="4" spans="1:8" ht="45">
      <c r="A4" s="27" t="s">
        <v>157</v>
      </c>
      <c r="B4" s="32" t="s">
        <v>158</v>
      </c>
      <c r="C4" s="27">
        <v>25</v>
      </c>
      <c r="D4" s="73"/>
      <c r="E4" s="73"/>
      <c r="F4" s="74"/>
      <c r="G4" s="28">
        <f t="shared" si="0"/>
        <v>0</v>
      </c>
      <c r="H4" s="28">
        <f t="shared" si="1"/>
        <v>0</v>
      </c>
    </row>
    <row r="5" spans="1:8" ht="12.75">
      <c r="A5" s="27" t="s">
        <v>159</v>
      </c>
      <c r="B5" s="32" t="s">
        <v>160</v>
      </c>
      <c r="C5" s="27">
        <v>25</v>
      </c>
      <c r="D5" s="73"/>
      <c r="E5" s="73"/>
      <c r="F5" s="74"/>
      <c r="G5" s="28">
        <f t="shared" si="0"/>
        <v>0</v>
      </c>
      <c r="H5" s="28">
        <f t="shared" si="1"/>
        <v>0</v>
      </c>
    </row>
    <row r="6" spans="1:8" ht="90">
      <c r="A6" s="27" t="s">
        <v>161</v>
      </c>
      <c r="B6" s="36" t="s">
        <v>162</v>
      </c>
      <c r="C6" s="27">
        <v>1</v>
      </c>
      <c r="D6" s="73"/>
      <c r="E6" s="73"/>
      <c r="F6" s="74"/>
      <c r="G6" s="28">
        <f t="shared" si="0"/>
        <v>0</v>
      </c>
      <c r="H6" s="28">
        <f t="shared" si="1"/>
        <v>0</v>
      </c>
    </row>
    <row r="7" spans="1:8" ht="45">
      <c r="A7" s="27" t="s">
        <v>163</v>
      </c>
      <c r="B7" s="36" t="s">
        <v>164</v>
      </c>
      <c r="C7" s="27">
        <v>1</v>
      </c>
      <c r="D7" s="73"/>
      <c r="E7" s="73"/>
      <c r="F7" s="74"/>
      <c r="G7" s="28">
        <f t="shared" si="0"/>
        <v>0</v>
      </c>
      <c r="H7" s="28">
        <f t="shared" si="1"/>
        <v>0</v>
      </c>
    </row>
    <row r="8" spans="1:8" ht="56.25">
      <c r="A8" s="27" t="s">
        <v>165</v>
      </c>
      <c r="B8" s="27" t="s">
        <v>139</v>
      </c>
      <c r="C8" s="27">
        <v>1</v>
      </c>
      <c r="D8" s="73"/>
      <c r="E8" s="73"/>
      <c r="F8" s="74"/>
      <c r="G8" s="28">
        <f t="shared" si="0"/>
        <v>0</v>
      </c>
      <c r="H8" s="28">
        <f t="shared" si="1"/>
        <v>0</v>
      </c>
    </row>
    <row r="9" spans="1:8" ht="78.75">
      <c r="A9" s="27" t="s">
        <v>166</v>
      </c>
      <c r="B9" s="27" t="s">
        <v>145</v>
      </c>
      <c r="C9" s="27">
        <v>1</v>
      </c>
      <c r="D9" s="73"/>
      <c r="E9" s="73"/>
      <c r="F9" s="74"/>
      <c r="G9" s="28">
        <f t="shared" si="0"/>
        <v>0</v>
      </c>
      <c r="H9" s="28">
        <f t="shared" si="1"/>
        <v>0</v>
      </c>
    </row>
    <row r="10" spans="1:8" ht="56.25">
      <c r="A10" s="27" t="s">
        <v>167</v>
      </c>
      <c r="B10" s="27" t="s">
        <v>141</v>
      </c>
      <c r="C10" s="27">
        <v>1</v>
      </c>
      <c r="D10" s="73"/>
      <c r="E10" s="73"/>
      <c r="F10" s="74"/>
      <c r="G10" s="28">
        <f t="shared" si="0"/>
        <v>0</v>
      </c>
      <c r="H10" s="28">
        <f t="shared" si="1"/>
        <v>0</v>
      </c>
    </row>
    <row r="11" spans="1:8" ht="22.5">
      <c r="A11" s="27" t="s">
        <v>168</v>
      </c>
      <c r="B11" s="27" t="s">
        <v>143</v>
      </c>
      <c r="C11" s="27">
        <v>1</v>
      </c>
      <c r="D11" s="73"/>
      <c r="E11" s="73"/>
      <c r="F11" s="74"/>
      <c r="G11" s="28">
        <f t="shared" si="0"/>
        <v>0</v>
      </c>
      <c r="H11" s="28">
        <f t="shared" si="1"/>
        <v>0</v>
      </c>
    </row>
    <row r="12" spans="1:8" ht="67.5">
      <c r="A12" s="27" t="s">
        <v>169</v>
      </c>
      <c r="B12" s="27" t="s">
        <v>147</v>
      </c>
      <c r="C12" s="27">
        <v>1</v>
      </c>
      <c r="D12" s="73"/>
      <c r="E12" s="73"/>
      <c r="F12" s="74"/>
      <c r="G12" s="28">
        <f t="shared" si="0"/>
        <v>0</v>
      </c>
      <c r="H12" s="28">
        <f t="shared" si="1"/>
        <v>0</v>
      </c>
    </row>
    <row r="13" spans="1:8" ht="67.5">
      <c r="A13" s="40" t="s">
        <v>148</v>
      </c>
      <c r="B13" s="41" t="s">
        <v>205</v>
      </c>
      <c r="C13" s="27">
        <v>1</v>
      </c>
      <c r="D13" s="73"/>
      <c r="E13" s="73"/>
      <c r="F13" s="74"/>
      <c r="G13" s="28">
        <f t="shared" si="0"/>
        <v>0</v>
      </c>
      <c r="H13" s="28">
        <f t="shared" si="1"/>
        <v>0</v>
      </c>
    </row>
    <row r="14" spans="1:8" ht="22.5">
      <c r="A14" s="33" t="s">
        <v>149</v>
      </c>
      <c r="B14" s="27" t="s">
        <v>150</v>
      </c>
      <c r="C14" s="27">
        <v>1</v>
      </c>
      <c r="D14" s="73"/>
      <c r="E14" s="73"/>
      <c r="F14" s="74"/>
      <c r="G14" s="28">
        <f t="shared" si="0"/>
        <v>0</v>
      </c>
      <c r="H14" s="28">
        <f t="shared" si="1"/>
        <v>0</v>
      </c>
    </row>
    <row r="15" spans="1:8" ht="13.5" thickBot="1">
      <c r="A15" s="47"/>
      <c r="B15" s="47"/>
      <c r="G15" s="76">
        <f>SUM(G2:G14)</f>
        <v>0</v>
      </c>
      <c r="H15" s="77">
        <f t="shared" si="1"/>
        <v>0</v>
      </c>
    </row>
  </sheetData>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topLeftCell="A20">
      <selection activeCell="B24" sqref="B24"/>
    </sheetView>
  </sheetViews>
  <sheetFormatPr defaultColWidth="9.00390625" defaultRowHeight="12.75"/>
  <cols>
    <col min="1" max="1" width="21.00390625" style="50" customWidth="1"/>
    <col min="2" max="2" width="43.625" style="50" customWidth="1"/>
    <col min="3" max="5" width="8.75390625" style="50" customWidth="1"/>
    <col min="6" max="6" width="13.375" style="35" customWidth="1"/>
    <col min="7" max="7" width="13.75390625" style="35" customWidth="1"/>
    <col min="8" max="8" width="14.375" style="35" customWidth="1"/>
    <col min="9" max="9" width="34.625" style="0" customWidth="1"/>
  </cols>
  <sheetData>
    <row r="1" spans="1:8" ht="33.75">
      <c r="A1" s="49" t="s">
        <v>151</v>
      </c>
      <c r="B1" s="49" t="s">
        <v>152</v>
      </c>
      <c r="C1" s="49" t="s">
        <v>85</v>
      </c>
      <c r="D1" s="72" t="s">
        <v>203</v>
      </c>
      <c r="E1" s="72" t="s">
        <v>204</v>
      </c>
      <c r="F1" s="66" t="s">
        <v>86</v>
      </c>
      <c r="G1" s="38" t="s">
        <v>87</v>
      </c>
      <c r="H1" s="38" t="s">
        <v>88</v>
      </c>
    </row>
    <row r="2" spans="1:8" ht="78.75">
      <c r="A2" s="53" t="s">
        <v>165</v>
      </c>
      <c r="B2" s="54" t="s">
        <v>139</v>
      </c>
      <c r="C2" s="55">
        <v>1</v>
      </c>
      <c r="D2" s="82"/>
      <c r="E2" s="82"/>
      <c r="F2" s="83"/>
      <c r="G2" s="28">
        <f aca="true" t="shared" si="0" ref="G2:G24">F2*C2</f>
        <v>0</v>
      </c>
      <c r="H2" s="28">
        <f aca="true" t="shared" si="1" ref="H2:H25">G2*1.21</f>
        <v>0</v>
      </c>
    </row>
    <row r="3" spans="1:8" ht="67.5">
      <c r="A3" s="53" t="s">
        <v>140</v>
      </c>
      <c r="B3" s="54" t="s">
        <v>170</v>
      </c>
      <c r="C3" s="55">
        <v>1</v>
      </c>
      <c r="D3" s="82"/>
      <c r="E3" s="82"/>
      <c r="F3" s="83"/>
      <c r="G3" s="28">
        <f t="shared" si="0"/>
        <v>0</v>
      </c>
      <c r="H3" s="28">
        <f t="shared" si="1"/>
        <v>0</v>
      </c>
    </row>
    <row r="4" spans="1:8" ht="22.5">
      <c r="A4" s="53" t="s">
        <v>142</v>
      </c>
      <c r="B4" s="54" t="s">
        <v>143</v>
      </c>
      <c r="C4" s="55">
        <v>1</v>
      </c>
      <c r="D4" s="82"/>
      <c r="E4" s="82"/>
      <c r="F4" s="83"/>
      <c r="G4" s="28">
        <f t="shared" si="0"/>
        <v>0</v>
      </c>
      <c r="H4" s="28">
        <f t="shared" si="1"/>
        <v>0</v>
      </c>
    </row>
    <row r="5" spans="1:8" ht="112.5">
      <c r="A5" s="53" t="s">
        <v>144</v>
      </c>
      <c r="B5" s="54" t="s">
        <v>145</v>
      </c>
      <c r="C5" s="55">
        <v>1</v>
      </c>
      <c r="D5" s="82"/>
      <c r="E5" s="82"/>
      <c r="F5" s="83"/>
      <c r="G5" s="28">
        <f t="shared" si="0"/>
        <v>0</v>
      </c>
      <c r="H5" s="28">
        <f t="shared" si="1"/>
        <v>0</v>
      </c>
    </row>
    <row r="6" spans="1:8" ht="90">
      <c r="A6" s="53" t="s">
        <v>146</v>
      </c>
      <c r="B6" s="54" t="s">
        <v>171</v>
      </c>
      <c r="C6" s="55">
        <v>1</v>
      </c>
      <c r="D6" s="82"/>
      <c r="E6" s="82"/>
      <c r="F6" s="83"/>
      <c r="G6" s="28">
        <f t="shared" si="0"/>
        <v>0</v>
      </c>
      <c r="H6" s="28">
        <f t="shared" si="1"/>
        <v>0</v>
      </c>
    </row>
    <row r="7" spans="1:8" ht="90">
      <c r="A7" s="40" t="s">
        <v>148</v>
      </c>
      <c r="B7" s="41" t="s">
        <v>205</v>
      </c>
      <c r="C7" s="55">
        <v>1</v>
      </c>
      <c r="D7" s="82"/>
      <c r="E7" s="82"/>
      <c r="F7" s="83"/>
      <c r="G7" s="28">
        <f t="shared" si="0"/>
        <v>0</v>
      </c>
      <c r="H7" s="28">
        <f t="shared" si="1"/>
        <v>0</v>
      </c>
    </row>
    <row r="8" spans="1:8" ht="112.5">
      <c r="A8" s="27" t="s">
        <v>161</v>
      </c>
      <c r="B8" s="36" t="s">
        <v>162</v>
      </c>
      <c r="C8" s="27">
        <v>1</v>
      </c>
      <c r="D8" s="73"/>
      <c r="E8" s="73"/>
      <c r="F8" s="74"/>
      <c r="G8" s="28">
        <f t="shared" si="0"/>
        <v>0</v>
      </c>
      <c r="H8" s="28">
        <f t="shared" si="1"/>
        <v>0</v>
      </c>
    </row>
    <row r="9" spans="1:9" ht="112.5">
      <c r="A9" s="25" t="s">
        <v>172</v>
      </c>
      <c r="B9" s="56" t="s">
        <v>173</v>
      </c>
      <c r="C9" s="25">
        <v>1</v>
      </c>
      <c r="D9" s="73"/>
      <c r="E9" s="73"/>
      <c r="F9" s="74"/>
      <c r="G9" s="51">
        <f t="shared" si="0"/>
        <v>0</v>
      </c>
      <c r="H9" s="51">
        <f t="shared" si="1"/>
        <v>0</v>
      </c>
      <c r="I9" s="6"/>
    </row>
    <row r="10" spans="1:8" ht="12.75">
      <c r="A10" s="27" t="s">
        <v>149</v>
      </c>
      <c r="B10" s="27" t="s">
        <v>174</v>
      </c>
      <c r="C10" s="27">
        <v>1</v>
      </c>
      <c r="D10" s="73"/>
      <c r="E10" s="73"/>
      <c r="F10" s="74"/>
      <c r="G10" s="28">
        <f t="shared" si="0"/>
        <v>0</v>
      </c>
      <c r="H10" s="28">
        <f t="shared" si="1"/>
        <v>0</v>
      </c>
    </row>
    <row r="11" spans="1:8" ht="22.5">
      <c r="A11" s="25" t="s">
        <v>175</v>
      </c>
      <c r="B11" s="25" t="s">
        <v>176</v>
      </c>
      <c r="C11" s="25">
        <v>1</v>
      </c>
      <c r="D11" s="73"/>
      <c r="E11" s="73"/>
      <c r="F11" s="74"/>
      <c r="G11" s="51">
        <f t="shared" si="0"/>
        <v>0</v>
      </c>
      <c r="H11" s="51">
        <f t="shared" si="1"/>
        <v>0</v>
      </c>
    </row>
    <row r="12" spans="1:8" ht="45">
      <c r="A12" s="25" t="s">
        <v>177</v>
      </c>
      <c r="B12" s="25" t="s">
        <v>178</v>
      </c>
      <c r="C12" s="25">
        <v>3</v>
      </c>
      <c r="D12" s="73"/>
      <c r="E12" s="73"/>
      <c r="F12" s="74"/>
      <c r="G12" s="51">
        <f t="shared" si="0"/>
        <v>0</v>
      </c>
      <c r="H12" s="51">
        <f t="shared" si="1"/>
        <v>0</v>
      </c>
    </row>
    <row r="13" spans="1:9" ht="135">
      <c r="A13" s="25" t="s">
        <v>179</v>
      </c>
      <c r="B13" s="57" t="s">
        <v>180</v>
      </c>
      <c r="C13" s="25">
        <v>25</v>
      </c>
      <c r="D13" s="73"/>
      <c r="E13" s="73"/>
      <c r="F13" s="74"/>
      <c r="G13" s="51">
        <f t="shared" si="0"/>
        <v>0</v>
      </c>
      <c r="H13" s="51">
        <f t="shared" si="1"/>
        <v>0</v>
      </c>
      <c r="I13" s="6"/>
    </row>
    <row r="14" spans="1:8" ht="33.75">
      <c r="A14" s="25" t="s">
        <v>181</v>
      </c>
      <c r="B14" s="25" t="s">
        <v>182</v>
      </c>
      <c r="C14" s="25">
        <v>5</v>
      </c>
      <c r="D14" s="73"/>
      <c r="E14" s="73"/>
      <c r="F14" s="74"/>
      <c r="G14" s="51">
        <f t="shared" si="0"/>
        <v>0</v>
      </c>
      <c r="H14" s="51">
        <f t="shared" si="1"/>
        <v>0</v>
      </c>
    </row>
    <row r="15" spans="1:8" ht="45">
      <c r="A15" s="25" t="s">
        <v>183</v>
      </c>
      <c r="B15" s="58" t="s">
        <v>184</v>
      </c>
      <c r="C15" s="25">
        <v>2</v>
      </c>
      <c r="D15" s="73"/>
      <c r="E15" s="73"/>
      <c r="F15" s="74"/>
      <c r="G15" s="51">
        <f t="shared" si="0"/>
        <v>0</v>
      </c>
      <c r="H15" s="51">
        <f t="shared" si="1"/>
        <v>0</v>
      </c>
    </row>
    <row r="16" spans="1:8" ht="22.5">
      <c r="A16" s="25" t="s">
        <v>159</v>
      </c>
      <c r="B16" s="36" t="s">
        <v>160</v>
      </c>
      <c r="C16" s="25">
        <v>15</v>
      </c>
      <c r="D16" s="73"/>
      <c r="E16" s="73"/>
      <c r="F16" s="74"/>
      <c r="G16" s="51">
        <f t="shared" si="0"/>
        <v>0</v>
      </c>
      <c r="H16" s="51">
        <f t="shared" si="1"/>
        <v>0</v>
      </c>
    </row>
    <row r="17" spans="1:8" ht="90">
      <c r="A17" s="25" t="s">
        <v>185</v>
      </c>
      <c r="B17" s="25" t="s">
        <v>186</v>
      </c>
      <c r="C17" s="25">
        <v>1</v>
      </c>
      <c r="D17" s="73"/>
      <c r="E17" s="73"/>
      <c r="F17" s="74"/>
      <c r="G17" s="51">
        <f t="shared" si="0"/>
        <v>0</v>
      </c>
      <c r="H17" s="51">
        <f t="shared" si="1"/>
        <v>0</v>
      </c>
    </row>
    <row r="18" spans="1:8" ht="22.5">
      <c r="A18" s="25" t="s">
        <v>187</v>
      </c>
      <c r="B18" s="58" t="s">
        <v>188</v>
      </c>
      <c r="C18" s="25">
        <v>5</v>
      </c>
      <c r="D18" s="73"/>
      <c r="E18" s="73"/>
      <c r="F18" s="74"/>
      <c r="G18" s="51">
        <f t="shared" si="0"/>
        <v>0</v>
      </c>
      <c r="H18" s="51">
        <f t="shared" si="1"/>
        <v>0</v>
      </c>
    </row>
    <row r="19" spans="1:8" ht="146.25">
      <c r="A19" s="59" t="s">
        <v>189</v>
      </c>
      <c r="B19" s="60" t="s">
        <v>190</v>
      </c>
      <c r="C19" s="27">
        <v>1</v>
      </c>
      <c r="D19" s="84"/>
      <c r="E19" s="84"/>
      <c r="F19" s="85"/>
      <c r="G19" s="28">
        <f t="shared" si="0"/>
        <v>0</v>
      </c>
      <c r="H19" s="28">
        <f t="shared" si="1"/>
        <v>0</v>
      </c>
    </row>
    <row r="20" spans="1:8" ht="67.5">
      <c r="A20" s="26" t="s">
        <v>191</v>
      </c>
      <c r="B20" s="26" t="s">
        <v>192</v>
      </c>
      <c r="C20" s="27">
        <v>1</v>
      </c>
      <c r="D20" s="73"/>
      <c r="E20" s="73"/>
      <c r="F20" s="81"/>
      <c r="G20" s="28">
        <f t="shared" si="0"/>
        <v>0</v>
      </c>
      <c r="H20" s="28">
        <f t="shared" si="1"/>
        <v>0</v>
      </c>
    </row>
    <row r="21" spans="1:8" ht="22.5">
      <c r="A21" s="26" t="s">
        <v>193</v>
      </c>
      <c r="B21" s="61" t="s">
        <v>194</v>
      </c>
      <c r="C21" s="27">
        <v>1</v>
      </c>
      <c r="D21" s="73"/>
      <c r="E21" s="73"/>
      <c r="F21" s="81"/>
      <c r="G21" s="28">
        <f t="shared" si="0"/>
        <v>0</v>
      </c>
      <c r="H21" s="28">
        <f t="shared" si="1"/>
        <v>0</v>
      </c>
    </row>
    <row r="22" spans="1:8" ht="67.5">
      <c r="A22" s="52" t="s">
        <v>195</v>
      </c>
      <c r="B22" s="27" t="s">
        <v>196</v>
      </c>
      <c r="C22" s="27">
        <v>1</v>
      </c>
      <c r="D22" s="73"/>
      <c r="E22" s="73"/>
      <c r="F22" s="74"/>
      <c r="G22" s="28">
        <f t="shared" si="0"/>
        <v>0</v>
      </c>
      <c r="H22" s="28">
        <f t="shared" si="1"/>
        <v>0</v>
      </c>
    </row>
    <row r="23" spans="1:8" ht="22.5">
      <c r="A23" s="26" t="s">
        <v>197</v>
      </c>
      <c r="B23" s="62" t="s">
        <v>198</v>
      </c>
      <c r="C23" s="27">
        <v>1</v>
      </c>
      <c r="D23" s="73"/>
      <c r="E23" s="73"/>
      <c r="F23" s="81"/>
      <c r="G23" s="28">
        <f t="shared" si="0"/>
        <v>0</v>
      </c>
      <c r="H23" s="28">
        <f t="shared" si="1"/>
        <v>0</v>
      </c>
    </row>
    <row r="24" spans="1:8" ht="180">
      <c r="A24" s="25" t="s">
        <v>199</v>
      </c>
      <c r="B24" s="25" t="s">
        <v>200</v>
      </c>
      <c r="C24" s="25">
        <v>1</v>
      </c>
      <c r="D24" s="73"/>
      <c r="E24" s="73"/>
      <c r="F24" s="74"/>
      <c r="G24" s="51">
        <f t="shared" si="0"/>
        <v>0</v>
      </c>
      <c r="H24" s="51">
        <f t="shared" si="1"/>
        <v>0</v>
      </c>
    </row>
    <row r="25" spans="1:8" ht="13.5" thickBot="1">
      <c r="A25" s="47"/>
      <c r="B25" s="47"/>
      <c r="G25" s="76">
        <f>SUM(G2:G24)</f>
        <v>0</v>
      </c>
      <c r="H25" s="77">
        <f t="shared" si="1"/>
        <v>0</v>
      </c>
    </row>
  </sheetData>
  <printOptions/>
  <pageMargins left="0.7" right="0.7" top="0.787401575" bottom="0.7874015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topLeftCell="A10">
      <selection activeCell="A12" sqref="A12"/>
    </sheetView>
  </sheetViews>
  <sheetFormatPr defaultColWidth="9.00390625" defaultRowHeight="12.75"/>
  <cols>
    <col min="1" max="1" width="19.00390625" style="24" customWidth="1"/>
    <col min="2" max="2" width="48.75390625" style="50" customWidth="1"/>
    <col min="3" max="5" width="9.25390625" style="24" customWidth="1"/>
    <col min="6" max="6" width="14.75390625" style="24" customWidth="1"/>
    <col min="7" max="7" width="11.125" style="24" customWidth="1"/>
    <col min="8" max="8" width="11.75390625" style="24" customWidth="1"/>
    <col min="9" max="9" width="23.625" style="0" customWidth="1"/>
  </cols>
  <sheetData>
    <row r="1" spans="1:8" ht="33.75">
      <c r="A1" s="29" t="s">
        <v>151</v>
      </c>
      <c r="B1" s="29" t="s">
        <v>152</v>
      </c>
      <c r="C1" s="29" t="s">
        <v>85</v>
      </c>
      <c r="D1" s="72" t="s">
        <v>203</v>
      </c>
      <c r="E1" s="72" t="s">
        <v>204</v>
      </c>
      <c r="F1" s="66" t="s">
        <v>86</v>
      </c>
      <c r="G1" s="38" t="s">
        <v>87</v>
      </c>
      <c r="H1" s="38" t="s">
        <v>88</v>
      </c>
    </row>
    <row r="2" spans="1:8" ht="12.75">
      <c r="A2" s="29" t="s">
        <v>201</v>
      </c>
      <c r="B2" s="29"/>
      <c r="C2" s="29"/>
      <c r="D2" s="80"/>
      <c r="E2" s="80"/>
      <c r="F2" s="80"/>
      <c r="G2" s="29"/>
      <c r="H2" s="29"/>
    </row>
    <row r="3" spans="1:8" ht="78.75">
      <c r="A3" s="27" t="s">
        <v>165</v>
      </c>
      <c r="B3" s="27" t="s">
        <v>139</v>
      </c>
      <c r="C3" s="27">
        <v>1</v>
      </c>
      <c r="D3" s="73"/>
      <c r="E3" s="73"/>
      <c r="F3" s="74"/>
      <c r="G3" s="28">
        <f aca="true" t="shared" si="0" ref="G3:G12">F3*C3</f>
        <v>0</v>
      </c>
      <c r="H3" s="28">
        <f aca="true" t="shared" si="1" ref="H3:H13">G3*1.21</f>
        <v>0</v>
      </c>
    </row>
    <row r="4" spans="1:8" ht="101.25">
      <c r="A4" s="27" t="s">
        <v>166</v>
      </c>
      <c r="B4" s="27" t="s">
        <v>145</v>
      </c>
      <c r="C4" s="27">
        <v>1</v>
      </c>
      <c r="D4" s="73"/>
      <c r="E4" s="73"/>
      <c r="F4" s="74"/>
      <c r="G4" s="28">
        <f t="shared" si="0"/>
        <v>0</v>
      </c>
      <c r="H4" s="28">
        <f t="shared" si="1"/>
        <v>0</v>
      </c>
    </row>
    <row r="5" spans="1:8" ht="67.5">
      <c r="A5" s="27" t="s">
        <v>167</v>
      </c>
      <c r="B5" s="27" t="s">
        <v>141</v>
      </c>
      <c r="C5" s="27">
        <v>1</v>
      </c>
      <c r="D5" s="73"/>
      <c r="E5" s="73"/>
      <c r="F5" s="74"/>
      <c r="G5" s="28">
        <f t="shared" si="0"/>
        <v>0</v>
      </c>
      <c r="H5" s="28">
        <f t="shared" si="1"/>
        <v>0</v>
      </c>
    </row>
    <row r="6" spans="1:8" ht="22.5">
      <c r="A6" s="27" t="s">
        <v>168</v>
      </c>
      <c r="B6" s="27" t="s">
        <v>143</v>
      </c>
      <c r="C6" s="27">
        <v>1</v>
      </c>
      <c r="D6" s="73"/>
      <c r="E6" s="73"/>
      <c r="F6" s="74"/>
      <c r="G6" s="28">
        <f t="shared" si="0"/>
        <v>0</v>
      </c>
      <c r="H6" s="28">
        <f t="shared" si="1"/>
        <v>0</v>
      </c>
    </row>
    <row r="7" spans="1:8" ht="78.75">
      <c r="A7" s="27" t="s">
        <v>169</v>
      </c>
      <c r="B7" s="27" t="s">
        <v>147</v>
      </c>
      <c r="C7" s="27">
        <v>1</v>
      </c>
      <c r="D7" s="73"/>
      <c r="E7" s="73"/>
      <c r="F7" s="74"/>
      <c r="G7" s="28">
        <f t="shared" si="0"/>
        <v>0</v>
      </c>
      <c r="H7" s="28">
        <f t="shared" si="1"/>
        <v>0</v>
      </c>
    </row>
    <row r="8" spans="1:8" ht="78.75">
      <c r="A8" s="40" t="s">
        <v>148</v>
      </c>
      <c r="B8" s="41" t="s">
        <v>205</v>
      </c>
      <c r="C8" s="27">
        <v>1</v>
      </c>
      <c r="D8" s="73"/>
      <c r="E8" s="73"/>
      <c r="F8" s="74"/>
      <c r="G8" s="28">
        <f t="shared" si="0"/>
        <v>0</v>
      </c>
      <c r="H8" s="28">
        <f t="shared" si="1"/>
        <v>0</v>
      </c>
    </row>
    <row r="9" spans="1:8" ht="112.5">
      <c r="A9" s="27" t="s">
        <v>153</v>
      </c>
      <c r="B9" s="63" t="s">
        <v>154</v>
      </c>
      <c r="C9" s="27">
        <v>1</v>
      </c>
      <c r="D9" s="73"/>
      <c r="E9" s="73"/>
      <c r="F9" s="74"/>
      <c r="G9" s="28">
        <f t="shared" si="0"/>
        <v>0</v>
      </c>
      <c r="H9" s="28">
        <f t="shared" si="1"/>
        <v>0</v>
      </c>
    </row>
    <row r="10" spans="1:8" ht="56.25">
      <c r="A10" s="27" t="s">
        <v>155</v>
      </c>
      <c r="B10" s="31" t="s">
        <v>156</v>
      </c>
      <c r="C10" s="27">
        <v>1</v>
      </c>
      <c r="D10" s="73"/>
      <c r="E10" s="73"/>
      <c r="F10" s="74"/>
      <c r="G10" s="28">
        <f t="shared" si="0"/>
        <v>0</v>
      </c>
      <c r="H10" s="28">
        <f t="shared" si="1"/>
        <v>0</v>
      </c>
    </row>
    <row r="11" spans="1:8" ht="45">
      <c r="A11" s="27" t="s">
        <v>157</v>
      </c>
      <c r="B11" s="32" t="s">
        <v>158</v>
      </c>
      <c r="C11" s="27">
        <v>1</v>
      </c>
      <c r="D11" s="73"/>
      <c r="E11" s="73"/>
      <c r="F11" s="74"/>
      <c r="G11" s="28">
        <f t="shared" si="0"/>
        <v>0</v>
      </c>
      <c r="H11" s="28">
        <f t="shared" si="1"/>
        <v>0</v>
      </c>
    </row>
    <row r="12" spans="1:8" ht="23.25" thickBot="1">
      <c r="A12" s="27" t="s">
        <v>202</v>
      </c>
      <c r="B12" s="27" t="s">
        <v>174</v>
      </c>
      <c r="C12" s="27">
        <v>1</v>
      </c>
      <c r="D12" s="73"/>
      <c r="E12" s="73"/>
      <c r="F12" s="74"/>
      <c r="G12" s="28">
        <f t="shared" si="0"/>
        <v>0</v>
      </c>
      <c r="H12" s="28">
        <f t="shared" si="1"/>
        <v>0</v>
      </c>
    </row>
    <row r="13" spans="1:8" ht="13.5" thickBot="1">
      <c r="A13" s="47"/>
      <c r="B13" s="47"/>
      <c r="G13" s="78">
        <f>SUM(G3:G12)</f>
        <v>0</v>
      </c>
      <c r="H13" s="79">
        <f t="shared" si="1"/>
        <v>0</v>
      </c>
    </row>
  </sheetData>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abSelected="1" workbookViewId="0" topLeftCell="A1">
      <selection activeCell="H3" sqref="H3"/>
    </sheetView>
  </sheetViews>
  <sheetFormatPr defaultColWidth="9.00390625" defaultRowHeight="12.75"/>
  <cols>
    <col min="1" max="1" width="16.00390625" style="24" customWidth="1"/>
    <col min="2" max="2" width="52.75390625" style="24" customWidth="1"/>
    <col min="3" max="5" width="8.25390625" style="24" customWidth="1"/>
    <col min="6" max="7" width="11.75390625" style="24" customWidth="1"/>
    <col min="8" max="8" width="11.25390625" style="24" customWidth="1"/>
    <col min="9" max="9" width="22.375" style="0" customWidth="1"/>
  </cols>
  <sheetData>
    <row r="1" spans="1:8" ht="33.75">
      <c r="A1" s="29" t="s">
        <v>151</v>
      </c>
      <c r="B1" s="29" t="s">
        <v>152</v>
      </c>
      <c r="C1" s="29" t="s">
        <v>85</v>
      </c>
      <c r="D1" s="72" t="s">
        <v>203</v>
      </c>
      <c r="E1" s="72" t="s">
        <v>204</v>
      </c>
      <c r="F1" s="66" t="s">
        <v>86</v>
      </c>
      <c r="G1" s="38" t="s">
        <v>87</v>
      </c>
      <c r="H1" s="38" t="s">
        <v>88</v>
      </c>
    </row>
    <row r="2" spans="1:8" ht="23.25" thickBot="1">
      <c r="A2" s="27" t="s">
        <v>149</v>
      </c>
      <c r="B2" s="27" t="s">
        <v>174</v>
      </c>
      <c r="C2" s="27">
        <v>1</v>
      </c>
      <c r="D2" s="73"/>
      <c r="E2" s="73"/>
      <c r="F2" s="74"/>
      <c r="G2" s="28">
        <f>F2*C2</f>
        <v>0</v>
      </c>
      <c r="H2" s="28">
        <f>G2*1.21</f>
        <v>0</v>
      </c>
    </row>
    <row r="3" spans="1:8" ht="13.5" thickBot="1">
      <c r="A3" s="47"/>
      <c r="B3" s="47"/>
      <c r="G3" s="78">
        <f>SUM(G2:G2)</f>
        <v>0</v>
      </c>
      <c r="H3" s="79">
        <f>G3*1.21</f>
        <v>0</v>
      </c>
    </row>
  </sheetData>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Petra Hájková</cp:lastModifiedBy>
  <cp:lastPrinted>2018-08-09T09:24:51Z</cp:lastPrinted>
  <dcterms:created xsi:type="dcterms:W3CDTF">2005-01-25T11:48:09Z</dcterms:created>
  <dcterms:modified xsi:type="dcterms:W3CDTF">2019-03-06T11:35:57Z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vt:lpwstr>
  </property>
</Properties>
</file>