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7" rupBuild="4507"/>
  <workbookPr defaultThemeVersion="124226"/>
  <bookViews>
    <workbookView xWindow="65431" yWindow="65431" windowWidth="20730" windowHeight="11760" tabRatio="935" firstSheet="2" activeTab="2"/>
  </bookViews>
  <sheets>
    <sheet name="4. SC+ LL SW (HW_A)" sheetId="3" state="hidden" r:id="rId1"/>
    <sheet name="5. SC+ LL VGA (HW_A)" sheetId="5" state="hidden" r:id="rId2"/>
    <sheet name="Pomůcky" sheetId="21" r:id="rId3"/>
  </sheets>
  <definedNames/>
  <calcPr calcId="125725"/>
  <extLst/>
</workbook>
</file>

<file path=xl/sharedStrings.xml><?xml version="1.0" encoding="utf-8"?>
<sst xmlns="http://schemas.openxmlformats.org/spreadsheetml/2006/main" count="481" uniqueCount="380">
  <si>
    <t>foto</t>
  </si>
  <si>
    <t>kód výrobku</t>
  </si>
  <si>
    <t>výrobce</t>
  </si>
  <si>
    <t>název</t>
  </si>
  <si>
    <t>popis</t>
  </si>
  <si>
    <t>Kč/ks_bez DPH</t>
  </si>
  <si>
    <t>počet ks</t>
  </si>
  <si>
    <t>cena celkem / Kč bez DPH</t>
  </si>
  <si>
    <r>
      <t xml:space="preserve">Robotel LL - SmartClass+ SW </t>
    </r>
    <r>
      <rPr>
        <sz val="10"/>
        <rFont val="Arial CE"/>
        <family val="2"/>
      </rPr>
      <t>(předpokládá PC učitele i žáků)</t>
    </r>
  </si>
  <si>
    <r>
      <t xml:space="preserve">Kalkulace pro </t>
    </r>
    <r>
      <rPr>
        <b/>
        <sz val="10"/>
        <rFont val="Arial CE"/>
        <family val="2"/>
      </rPr>
      <t>24+1</t>
    </r>
    <r>
      <rPr>
        <sz val="10"/>
        <rFont val="Arial CE"/>
        <family val="2"/>
      </rPr>
      <t xml:space="preserve"> účastníků (PC učitel &amp; žáci); HW interkom, SW verze pro přepínání PC (KVM); Jazyková laboratoř s kontrolou a sdílením videa, audia a možností kontroly nad všemi PC (vč. jejího předávání), každý student má sluchátka a mikrofon, lze pracovat s celou třídou, po skupinách nebo v párech, možnost náhodného nebo cíleného rozdělení studentů, SW pro samostatnou práci a záznam jednotlivých studentů, možnost kvalitního poslechu, diskuse, opakování výslovnosti nebo záznamu, ovládání z grafického rozhraní, správa dokumentů pro výuku v PC, automatická digitalizace materiálů, SW i v českém jazyce, záruka na HW Robotel 3 roky, </t>
    </r>
    <r>
      <rPr>
        <b/>
        <sz val="10"/>
        <rFont val="Arial CE"/>
        <family val="2"/>
      </rPr>
      <t>Software Maintenance v 1. roce zdarma</t>
    </r>
    <r>
      <rPr>
        <sz val="10"/>
        <rFont val="Arial CE"/>
        <family val="2"/>
      </rPr>
      <t>.</t>
    </r>
  </si>
  <si>
    <t>ROBSC+LAD-KVM</t>
  </si>
  <si>
    <t>Robotel</t>
  </si>
  <si>
    <t>SC+ LAD-KVM</t>
  </si>
  <si>
    <t>Ovládací SW pro organizaci aktivit v laboratoři. Monitoring jednotlivých stanic, propojování připojených audio signálů (interkom) a přepínání signálů pro video, klávesnice i myš (KVM). Organizace třídy, databáze pro zasedací pořádek. Režimy  prezentace, monitoring a podpora studentů při cvičení, párování a práce až v 5 skupinách, cvičení, testování. Ovládání lokálního CD/DVD přehrávače v PC. Součástí je softwarový KVM přepínač PC stanic (pokud jsou součástí učebny): sdílení a monitoring, vypnutí signálu studentských monitorů, adresné posílání textových zpráv; záznam připojeného audio kanálu (zvolený student; studentský pár; skupina).</t>
  </si>
  <si>
    <t>ROBSC+MAD-CMM1-32</t>
  </si>
  <si>
    <t>SC+ MAD-CMM 1-32</t>
  </si>
  <si>
    <t>Ovládací SW jazykové laboratoře pro mediální aktivity s obrázky, audio, video a textovými soubory. Samostatná práce a individuální záznam studentů. Databáze učebních materiálů, organizovaná dle vyučujícího a tříd. Třídění materiálů do učebních lekcí. Pro 1 - 32 žáků.</t>
  </si>
  <si>
    <t>ROBSC+WIFI-T</t>
  </si>
  <si>
    <t>SC+ WiFi Teacher</t>
  </si>
  <si>
    <r>
      <t xml:space="preserve">Učitelský </t>
    </r>
    <r>
      <rPr>
        <b/>
        <sz val="10"/>
        <rFont val="Arial CE"/>
        <family val="2"/>
      </rPr>
      <t>SW modul pro LAN přístup</t>
    </r>
    <r>
      <rPr>
        <sz val="10"/>
        <rFont val="Arial CE"/>
        <family val="2"/>
      </rPr>
      <t xml:space="preserve"> do databáze studijních materiálů MAD, mimo jazykovou laboratoř. Příprava cvičení, kontrola vyplněných úkolů…</t>
    </r>
  </si>
  <si>
    <t>ROBSC+HWLL1-499</t>
  </si>
  <si>
    <t>SC+ HW LL 1-499</t>
  </si>
  <si>
    <r>
      <rPr>
        <b/>
        <sz val="10"/>
        <rFont val="Arial CE"/>
        <family val="2"/>
      </rPr>
      <t>SW modul pro internetový přístup</t>
    </r>
    <r>
      <rPr>
        <sz val="10"/>
        <rFont val="Arial CE"/>
        <family val="2"/>
      </rPr>
      <t xml:space="preserve"> do databáze studijních materiálů MAD, možnost vyplňování učitelem přiřazených samostatných nebo domácích úkolů mimo jazykovou laboratoř. Licence je platná pro databázi studentů do 499 osob.</t>
    </r>
  </si>
  <si>
    <t>ROBSWM+12M</t>
  </si>
  <si>
    <t>SW Maintenance +12m</t>
  </si>
  <si>
    <t>Další rok Software Maintenance / 10% z aktuální ceny produktu pro daný počet uživatelů</t>
  </si>
  <si>
    <t>ROBSWU24-</t>
  </si>
  <si>
    <t>SW upgrade do 24m</t>
  </si>
  <si>
    <t>Jednorázový upgrade SW / 15 % z aktuální ceny produktu pro daný počet uživatelů, pokud od posledního Software Maintenance vypršelo max. 24 měsíců.</t>
  </si>
  <si>
    <t>ROBSWU24+</t>
  </si>
  <si>
    <t>SW upgrade po 24m</t>
  </si>
  <si>
    <t>Jednorázový upgrade SW / 30 % z aktuální ceny produktu pro daný počet uživatelů, pokud od posledního Software Maintenance vypršelo více jak 24 měsíců.</t>
  </si>
  <si>
    <t>Media server, pracovní stanice a UPS - úložiště mediálních souborů jazykové laboratoře vč. jednotlivých záznamů aktivit studentů (psaný text, audio, video, dokumenty)  - cena odhadem</t>
  </si>
  <si>
    <t>ROBSC2500AM-IL</t>
  </si>
  <si>
    <t>SC2500 AM-IL</t>
  </si>
  <si>
    <t>Audio matice pro interkom, náhodné párování a konference, nastavené párování a konference, monitorování zvukových spojení studentů učitelem, 32 audio připojení (max. 64 při spojení dvou matic), 8 propojovacích audio kanálů , freq. rozsah 20 Hz - 20 kHz ±3 db, propojení CAT-5e (UTP), konektory: 16x RJ45 = připojení pro 32 audio mixer, max. délka kabeláže 45m, 4x RJ45 sběrnice pro rozšíření, 2x RJ45 sběrnice pro kontrolu při rozšíření, RS-232 konektor pro řízení, RS-422 konektor pro řízení, 1x RJ45 pro KVM hub, DB-9M konektor pro HW kontrolér, 12V napájení, příprava pro zabudování, vč. síťového zdroje, 198x114x63,5 mm, 0,74 kg</t>
  </si>
  <si>
    <t>ROBSC2500BIL-T</t>
  </si>
  <si>
    <t>SC2500 BIL-T</t>
  </si>
  <si>
    <r>
      <rPr>
        <sz val="10"/>
        <rFont val="Arial"/>
        <family val="2"/>
      </rPr>
      <t>Audio mixer a sluchátkový zesilovač -</t>
    </r>
    <r>
      <rPr>
        <b/>
        <sz val="10"/>
        <rFont val="Arial"/>
        <family val="2"/>
      </rPr>
      <t xml:space="preserve"> učitel</t>
    </r>
    <r>
      <rPr>
        <sz val="10"/>
        <rFont val="Arial"/>
        <family val="2"/>
      </rPr>
      <t>, nastavení hlasitosti sluchátek, vypnutí mikrofonu, freq. rozsah 20 Hz - 20 kHz, pro dynamický i kondenzátorový typ mikrofonu, mikrofonní vstup 12 db - 45 db, impedance sluchátek 32 - 600 Ω, linkový vstup/výstup 2,5V,</t>
    </r>
    <r>
      <rPr>
        <b/>
        <sz val="10"/>
        <rFont val="Arial"/>
        <family val="2"/>
      </rPr>
      <t xml:space="preserve"> AGC</t>
    </r>
    <r>
      <rPr>
        <sz val="10"/>
        <rFont val="Arial"/>
        <family val="2"/>
      </rPr>
      <t xml:space="preserve"> - funkce automatického donastavení hlasitosti vstupů Aux in a PC in, nastavení úrovně pro Aux in, konektory: 1x 3,5mm jack - mikrofon, 1x 3,5mm stereo jack - sluchátka, 1x 3,5mm stereo jack -  Aux in, 1x 3,5mm stereo jack -  Aux out, 1x 3,5mm stereo jack -  PC in, 1x 3,5mm stereo jack -  PC out, 1x RJ45 - audio matice, 1x RJ45 - audio mixer, napájení z audio mixeru/kabel CAT5, vč. instalačních otvorů, 198x114x46,5 mm, 0,4kg</t>
    </r>
  </si>
  <si>
    <t>ROBSC2500BIL-S</t>
  </si>
  <si>
    <t>SC2500 BIL-S</t>
  </si>
  <si>
    <r>
      <t xml:space="preserve">Audio mixer a sluchátkový zesilovač - </t>
    </r>
    <r>
      <rPr>
        <b/>
        <sz val="10"/>
        <rFont val="Arial"/>
        <family val="2"/>
      </rPr>
      <t>student</t>
    </r>
    <r>
      <rPr>
        <sz val="10"/>
        <rFont val="Arial"/>
        <family val="2"/>
      </rPr>
      <t xml:space="preserve">, nastavení hlasitosti sluchátek, vypnutí mikrofonu, </t>
    </r>
    <r>
      <rPr>
        <b/>
        <sz val="10"/>
        <rFont val="Arial"/>
        <family val="2"/>
      </rPr>
      <t xml:space="preserve">tlačítko </t>
    </r>
    <r>
      <rPr>
        <sz val="10"/>
        <rFont val="Arial"/>
        <family val="2"/>
      </rPr>
      <t>pro kontakt vyučujícího,  freq. rozsah 20 Hz - 20 kHz, pro dynamický i kondenzátorový typ mikrofonu, mikrofonní vstup 12 db - 45 db, impedance sluchátek 32 - 600 Ω, linkový vstup/výstup 2,5V, konektory: 2x 3,5mm jack - mikrofony, 2x 3,5mm stereo jack - sluchátka, 1x 3,5mm stereo jack -  Aux in, 1x 3,5mm stereo jack -  Aux out, 1x RJ45 - audio matice, 1x RJ45 - audio mixer, napájení z audio mixeru/kabel CAT5, vč. instalačních otvorů, 198x114x46,5 mm, 0,4kg</t>
    </r>
  </si>
  <si>
    <t>ROBSC2500BIL-KRYT</t>
  </si>
  <si>
    <t>AV MEDIA</t>
  </si>
  <si>
    <t>SC2500BIL-KRYT</t>
  </si>
  <si>
    <t>Ochranná krytka konektorů pro BIL</t>
  </si>
  <si>
    <t>ROBSC2500HS3</t>
  </si>
  <si>
    <t>ROB-HS3</t>
  </si>
  <si>
    <t>Systémový náhlavní set - sluchátka/mikrofon, provedení  z pružného polyetylénu - odolné hrubému zacházení, uzavřená stereofonní sluchátka, kondenzátorový mikrofon, polstrovaný a nastavitelný náhlavní most, Sluchátka: freq. rozsah 20 Hz - 20 kHz, impedance 2x 32 Ω, citlivost 97 dB SPL/1mW, Mikrofon: freq. rozsah 100 Hz - 20 kHz, impedance &lt; 2,2 kΩ, citlivost -47 ± 3dBV dBV, odstup signál/šum 56 dBA, konektory: 1x 3,5mm stereo jack -  mikrofon, 1x 3,5mm stereo jack -  sluchátka, kabel 1,8 m, 0,25 kg</t>
  </si>
  <si>
    <t>ROBSCAT5</t>
  </si>
  <si>
    <t>SC CAT5-Z-XXX</t>
  </si>
  <si>
    <t>CAT-5E kabel, UTP, 23 AWG, odolnost 75 °C, nominální útlum_100 m: -18,5 dB / 100 MHz, -23,7 dB / 155 MHz, -28,1 dB / 200 MHz</t>
  </si>
  <si>
    <t>IT vybavení vyučujícího - cena odhadem</t>
  </si>
  <si>
    <t>PC vybavení žáků - cena odhadem</t>
  </si>
  <si>
    <t>instalace - cena odhadem dle PIP</t>
  </si>
  <si>
    <t>instalace a nastavení modulu HomeWork</t>
  </si>
  <si>
    <t>SKOL_ROB1
(ROBPDSC+LL-B)</t>
  </si>
  <si>
    <t>Beginner</t>
  </si>
  <si>
    <t xml:space="preserve">Rozvojové školení dle metodiky Robotel - začátečník
3 hod. on-line školení lektorem výrobce, v českém jazyce, doporučeno pro max. 6 účastníků
Vč. technické asistence
</t>
  </si>
  <si>
    <t xml:space="preserve">SKOL_ROB2
(ROBPDSC+LL-I)
</t>
  </si>
  <si>
    <t>Intermediate</t>
  </si>
  <si>
    <t xml:space="preserve">Rozvojové školení dle metodiky Robotel - pokročilý
3 hod. on-line školení lektorem výrobce, v českém jazyce, doporučeno pro max. 6 účastníků
Vč. technické asistence
</t>
  </si>
  <si>
    <t>cena celkem</t>
  </si>
  <si>
    <t>nutná technická připravenost učebny:</t>
  </si>
  <si>
    <t>1. rozvaděč a rozvody 230V, pro napájení PC studentů a učitele</t>
  </si>
  <si>
    <t>2. LAN pro přístup na internet a do školní sítě, pro všechna PC studentů a učitele</t>
  </si>
  <si>
    <r>
      <t>Robotel LL - SmartClass+ VGA / USB</t>
    </r>
    <r>
      <rPr>
        <sz val="10"/>
        <rFont val="Arial CE"/>
        <family val="2"/>
      </rPr>
      <t xml:space="preserve">  (předpokládá PC učitele i žáků)</t>
    </r>
  </si>
  <si>
    <r>
      <t xml:space="preserve">Kalkulace pro </t>
    </r>
    <r>
      <rPr>
        <b/>
        <sz val="10"/>
        <rFont val="Arial CE"/>
        <family val="2"/>
      </rPr>
      <t>24+1</t>
    </r>
    <r>
      <rPr>
        <sz val="10"/>
        <rFont val="Arial CE"/>
        <family val="2"/>
      </rPr>
      <t xml:space="preserve"> účastníků (PC učitel &amp; žáci); HW interkom, HW verze VGA/USB pro přepínání PC (KVM); Jazyková laboratoř s kontrolou a sdílením videa, audia a možností kontroly nad všemi PC (vč. jejího předávání), každý student má sluchátka a mikrofon, lze pracovat s celou třídou, po skupinách nebo v párech, možnost náhodného nebo cíleného rozdělení studentů, SW pro samostatnou práci a záznam jednotlivých studentů, možnost kvalitního poslechu, diskuse, opakování výslovnosti nebo záznamu, ovládání z grafického rozhraní, správa dokumentů pro výuku v PC, automatická digitalizace materiálů, SW i v českém jazyce, záruka na HW Robotel 3 roky, </t>
    </r>
    <r>
      <rPr>
        <b/>
        <sz val="10"/>
        <rFont val="Arial CE"/>
        <family val="2"/>
      </rPr>
      <t>Software Maintenance v 1. roce zdarma.</t>
    </r>
  </si>
  <si>
    <t>ROBSC2500CR</t>
  </si>
  <si>
    <t>SC2500 CR</t>
  </si>
  <si>
    <t>Systémový kontrolér pro kontrolní a ovládací SW, kontrolní protokol SCVI, řízení až 63 uživatelů (s rozšířením max. 98), až 252 příkazů, možnost pro ext. řízení AMX, konektory: 2x RS-232, 1x RJ45, 2x RJ11, vč. montážních držáků, 209x183x32 mm, 1,5 kg</t>
  </si>
  <si>
    <t>ROBSC2500H</t>
  </si>
  <si>
    <t>SC2500 H2</t>
  </si>
  <si>
    <t>KVM (klávesnice, video, myš) rozbočovač, sdílení obrazu, kontrola pro všechny klávesnice/myši, přepínání bez zpoždění, 8 portů (max. 64 při rozšíření), šířka video pásma 200 MHz, rozlišení 1600x1200 / 85 Hz, kabeláž CAT-5e (UTP), signál K/M - standard USB nebo PS/2, konektory: 8x RJ45 video, 8x RJ45 K/M, 1x RJ45 audio matice, 1x RJ45 TTL (připojení kontroléru), RS-485, 2x DB-15HD rozšíření video, 2x RJ45 rozšíření K/M, vč. montážních držáků nebo 19" úchytů, externí síť. zdroj 12V, 483x438x44,5 mm, 1 kg</t>
  </si>
  <si>
    <t>ROBSC2500IX2USB</t>
  </si>
  <si>
    <t>SC2500 IX2 USB</t>
  </si>
  <si>
    <t>Systémová připojovací jednotka pro 2x PC stanice, VGA video a USB K/M přepínání, interkom, šířka video pásma 200 MHz, rozlišení 1600x1200 / 85 Hz, freq. rozsah audia 20 Hz - 20 kHz ±3 db, kabeláž CAT-5e (UTP), adresace 0 - 62, kompenzace délky kabeláže, konektory: 1x RJ45 V rozbočovač, 1x RJ45 K/M rozbočovač, 1x RJ45 audio matice, 4x DB-15HD video, 4x USB-A K/M, 4x USB-B K/M, 1x RJ45 I-Link, příprava pro zabudování, externí síť. zdroj, 198x114x46,5 mm, 0,4 kg</t>
  </si>
  <si>
    <t>ROBSC2500IX4USB</t>
  </si>
  <si>
    <t>SC2500 IX4 USB</t>
  </si>
  <si>
    <t>Systémová připojovací jednotka pro 4x PC stanice, VGA video a USB K/M přepínání, interkom, šířka video pásma 200 MHz, rozlišení 1600x1200 / 85 Hz, freq. rozsah audia 20 Hz - 20 kHz ±3 db, kabeláž CAT-5e (UTP), adresace 0 - 62, kompenzace délky kabeláže, konektory: 1x RJ45 V rozbočovač, 1x RJ45 K/M rozbočovač, 1x RJ45 audio matice, 8x DB-15HD video, 8x USB-A K/M, 8x USB-B K/M, 1x RJ45 I-Link, příprava pro zabudování, externí síť. zdroj, 198x114x63,5 mm, 0,4 kg</t>
  </si>
  <si>
    <t>ROBUSB-KVM</t>
  </si>
  <si>
    <t>RAL USB-KVM</t>
  </si>
  <si>
    <t>KVM přípojný kabel pro interface VGA, USB, konektory: 1x DB-25, 2x DB-15HD, 4x USB, délky 1,8m; 2,7m nebo 3,6 m</t>
  </si>
  <si>
    <t>POLOŽKA</t>
  </si>
  <si>
    <t>SPECIFIKACE</t>
  </si>
  <si>
    <t>množství</t>
  </si>
  <si>
    <t>CENA JEDNOTKOVÁ BEZ DPH</t>
  </si>
  <si>
    <t>CENA CELKEM BEZ DPH</t>
  </si>
  <si>
    <t>CENA CELKEM S DPH</t>
  </si>
  <si>
    <t>interaktivní učebnici němčiny - licence pedagoga - 1.</t>
  </si>
  <si>
    <t>interaktivní učebnice pro pedagoga - část 1.</t>
  </si>
  <si>
    <t>interaktivní učebnici němčiny - licence pedagoga - 2.</t>
  </si>
  <si>
    <t>interaktivní učebnice pro pedagoga - část 2.</t>
  </si>
  <si>
    <t>svěráky</t>
  </si>
  <si>
    <t xml:space="preserve">Detailní popis Malý stolní svěrák
    libovolný náklon a nasměrování pomocí kulového ramene
    jednoduché uchycení šroubovou svorkou na každý stůl
    velikost 23,5 x 12,5 x 8,5 cm
    max. rozpětí 6 cm
</t>
  </si>
  <si>
    <t>mikroskopy</t>
  </si>
  <si>
    <t xml:space="preserve"> Pomocí experimentální sady přiložené k mikroskopu můžete ihned po vybalení mikroskopu z krabice zahájit své výpravy do světa vědy. Mikroskop umožňuje pozorování transparentních vzorků v jasném zorném poli. Mikroskop se zvětšením 200x představuje skvělou vstupní bránu do světa zázraků a záhad mikrokosmu pro děti, studenty i amatéry.... </t>
  </si>
  <si>
    <t>šicí stroj</t>
  </si>
  <si>
    <t>šicí stroj pro děti:
nabízí 10 programů a je kompaktní nejen pro děti. Stroj má šlapku na ovládání stroje, běžné cívkové pouzdro a je zcela funkční pro základní šití.</t>
  </si>
  <si>
    <t>dalekohled</t>
  </si>
  <si>
    <t xml:space="preserve"> Optika se všemi aktivními plochami pokrytými antireflexní vrstvou zajišťuje jasný a křišťálově čistý obraz. Robustní plášť je potažený reliéfním pogumováním, které triedr chrání před poškozením. Lehký, pohodlný při používání a mimořádně kompak.</t>
  </si>
  <si>
    <t>laminovačka</t>
  </si>
  <si>
    <t>Laminátor:
Pro laminování dokumentů a fotografií až do velikosti A3
Pro folie 150 - 250 mikronů
Rychlé zahřátí 4-5 min
Tichý dvouválcový posuvný systém
ABS - rychlé uvolnění zablokovaných dokumentů
Rychlost laminování asi 300 mm/min
Pro laminování za tepla nebo za studena
Rozměry: 475 x 164 x 68 mm
Hmotnost: 1,5 kg</t>
  </si>
  <si>
    <t>řezačka obkladaček</t>
  </si>
  <si>
    <t>Řezačka obkladaček 400 mm, max. řezná délka 370 mm, pro dlaždice 5-8 mm silné.</t>
  </si>
  <si>
    <t>řezačka na sklo</t>
  </si>
  <si>
    <t xml:space="preserve">Řezačka na sklo Stanley 0-14-040
    Tradiční řezačka na sklo.
    6 ocelových koleček.
    Lakovaná dřevěná rukojeť.
</t>
  </si>
  <si>
    <t>svářecí sklíčka</t>
  </si>
  <si>
    <t xml:space="preserve">Náhradní sklo do svářecích brýlí, Tmavost: 5 - 8. </t>
  </si>
  <si>
    <t>brýle na pozorování slunce</t>
  </si>
  <si>
    <t>Papírové brýle s astro folií běžné kvality, určené pro bezpečné pozorování Slunce, slunečních zatmění a přechodů planet, brýle se nesmí používat ve spojení s jinými optickými přístroji např. triedry, hvězdářskými dalekohledy.</t>
  </si>
  <si>
    <t>lupa</t>
  </si>
  <si>
    <t xml:space="preserve">praktická lupa se dvěma čočkami. Hlavní čočka nabízí zvětšení 2,5x, zatímco menší přídavná čočka nabízí zvětšení 5x. Dvojí zvětšení je užitečné při práci s texty nebo obrázky obsahujícími detaily a písma různé velikosti. Zvětšení 5x vám umožňuje spatřit na pozorovaných předmětech i nejmenší detaily.
Lehké a elegantní provedení lupy dále umocňuje bezobroučková čočka a chromovaná rukojeť, která zajišťuje pevný a pohodlný úchop.
Obsah soupravy:
    Lupa
    Pouzdro
    Čistící utěrka
    Příručka
</t>
  </si>
  <si>
    <t>pracovní podložky</t>
  </si>
  <si>
    <t>rozměr 60 x 40 cm, průhledná záložka na levé straně na ukládání vzkazů, poznámek, vizitek.</t>
  </si>
  <si>
    <t>podnosy - tácy</t>
  </si>
  <si>
    <t>Tác protiskluzový plastový 46 x 32 x 4,5 cm, zelený
Tác obdélníkový 46 x 32 cm, zelená barva, protiskluzová úprava uvnitř i na dně tácu, výška 4,5 cm, materiál - plast (polypropylen). Tác se snadno udržuje, lze mýt v myčce na nádobí.</t>
  </si>
  <si>
    <t>magnety</t>
  </si>
  <si>
    <t xml:space="preserve">
Magnety Fandy 40 ks - 15 mm.
Sada 40 magnetů o průměru 15 mm a výšce 5mm určených pro magnetické tabule.
</t>
  </si>
  <si>
    <t>magnetický prach</t>
  </si>
  <si>
    <t>Železný prach je nejjednodušší prostředek na zviditelnění magnetických silových čar. Prohlédněte si také další fotografie. Doporučujeme položit magnet nebo magnety pod sklo nebo alespoň list papíru a potom přes ně nasypat piliny. Tím mohou být piliny opět lehce od magnetu odděleny. Pozor: Nesahejte si do očí s pilinami na prstech. Obdržíte 500 gramů v uzavíratelném plastovém sáčku.</t>
  </si>
  <si>
    <t>nalepovací tabule (lze psát)</t>
  </si>
  <si>
    <t>Nalepovací tabule je originálním doplňkem na zeď který má více využití, než by se vám na první pohled mohlo zdát.
Zřejmě nejvíce jej ocení rodiče s malými dětmi, kteří jim tak poskytnou skvělý prostor pro jejich první výtvory bez toho, aby se museli bát o výmalbu.
Prakticky založené jedinci Nalepovací tabuli zase mohou využít jako praktický vzkazovník, úkolovník nebo nákupní seznam, který je vždy po ruce a lze jej okamžitě změnit. Kdo má rád originální a neobvyklé dekorace, tomu se bude líbit možnost mít doma nový obrázek pokaždé, kdy se jim jen zachce.
- Materiál: vinylová fólie
- Rozměry: 45 x 200 cm
- Barva: černá
- Součástí balení je 5ks barevných kříd</t>
  </si>
  <si>
    <t>třídící boxy do skříní</t>
  </si>
  <si>
    <t xml:space="preserve"> Krabice je z průhledného plastu, takže vždy snadno a rychle najdete to, co hledáte.
- Víko chrání obsah krabice a zároveň umožňuje postavit krabice na sebe.</t>
  </si>
  <si>
    <t>tavná pistole</t>
  </si>
  <si>
    <t xml:space="preserve">příkon: 10 W průměr: 7 mm Tavná pistole je určena k lepení materiálů roztaveným polyetylénem (tavné tyčinky) za tepla a opravám různých materiálů. </t>
  </si>
  <si>
    <t>nůžky na plech</t>
  </si>
  <si>
    <t>Nůžky na plech přímé 250mm,
Možnost stříhání hliníku, mědi, drátového pletiva, kůže a plastů
Stříhají válcovanou ocel od 0,7 do 1,2 mm</t>
  </si>
  <si>
    <t>kovové kartáče</t>
  </si>
  <si>
    <t>Mosazný drátěný kartáč, 4řadý</t>
  </si>
  <si>
    <t>nůžky</t>
  </si>
  <si>
    <t>Nůžky na papír 140mm</t>
  </si>
  <si>
    <t>rydla</t>
  </si>
  <si>
    <t>sada obsahuje 1 rukojeť, 5 výměnných nožíků na linoryt, dřevěnou hůlku pro snadnou výměnu nožíků - tvary rydel: V, U 2mm, U 3mm, U 4mm, řezák</t>
  </si>
  <si>
    <t>válečky</t>
  </si>
  <si>
    <t xml:space="preserve">
Tradiční pomůcky z přírodního dřeva by neměly chybět v žádné kuchyni. Váleček z bukového dřeva, d. 30 cm, pr. 6 cm.
    Hmotnost: 0,58 kg
    Rozměry: délka 43 cm, průměr 6 cm
</t>
  </si>
  <si>
    <t>kladiva</t>
  </si>
  <si>
    <t xml:space="preserve">
    malé kutilské kladívko
    ideální pro dětské ruce
    tohle kladivo je dobrým úvodem do světa kladiv
    hmotnost 100 g
    délka 18,5 cm, hlavice 8 cm, plastová rukojeť
</t>
  </si>
  <si>
    <t>pomocná svěrka</t>
  </si>
  <si>
    <t xml:space="preserve">
    sada 2 kusů svěrek
    ideální pro fixaci slepených dílů
    robustní a stabilní
</t>
  </si>
  <si>
    <t>rašple na dřevo</t>
  </si>
  <si>
    <t xml:space="preserve">
    plochý design, ergonomická plastová rukojeť
    vhodné pro zpracování dřeva
    plochý design
    délka 29,5 cm
</t>
  </si>
  <si>
    <t>hoblíky</t>
  </si>
  <si>
    <t>Dřevěný ruční hoblík uběrák
Dřevěný hoblík uběrák se používá k prvotnímu opracování (hrubování) hrubě řezané fošny, nebo prkna. Po práci s dřevěným hoblíkem uběrákem vznikají na hoblované ploše dráhy po jeho profilovaném noži, které se několika tahy dřevěným hoblíkem hladík, nebo dřevěným hoblíkem klopkařem jednoduše srovnají.</t>
  </si>
  <si>
    <t>digitální váhy</t>
  </si>
  <si>
    <t xml:space="preserve"> kuchyňská váha s ultra slim designem – výška pouze 16mm a skleněným povrchem pro snadnou a hygienickou údržbu. Váha má velký LCD displej o velikosti 55×25cm</t>
  </si>
  <si>
    <t>osobní váha</t>
  </si>
  <si>
    <t>osobní váha, velký LCD displej (69x31mm), tvrzené bezpečnostní sklo, automatická aktivace, štíhlý design, rozměry 300x300x18mm, váživost do 150kg (rozlišení 100g), funkce Data Lock pro přesnější vážení, napájení 1x CR2032, bílá</t>
  </si>
  <si>
    <t>posuvné měřítko</t>
  </si>
  <si>
    <t>Posuvné měřítko s hloub. a vnitřním měřením, jemné stavění, 300mm, 0,02mm, ramena 55mm, šroub.</t>
  </si>
  <si>
    <t>pásmo</t>
  </si>
  <si>
    <t xml:space="preserve"> Plastová páska v plastovém pouzdře
Rozměry:
délka: 10 m </t>
  </si>
  <si>
    <t>navíjecí metr</t>
  </si>
  <si>
    <t>Svinovací metr vyznačující se třídou přesnosti II, což je profesionální stanadard na evropském trhu. Mezi nejpotřebnější vlastnosti dobrého svinovacího metru patří pevnost</t>
  </si>
  <si>
    <t>skládací metr</t>
  </si>
  <si>
    <t xml:space="preserve">
    praktické měřítko, které mohou děti velmi dobře využít
    vyrobeno z plastu
    metr má zakreslené i milimetrové velikosti
    délka 1 metr
</t>
  </si>
  <si>
    <t>krejčovský metr</t>
  </si>
  <si>
    <t>Metr krejčovský 150 cm v plastovém pouzdře
Krejčovský metr v délce 150 cm má po obou stranách uvedeny jednotky v cm. Tam, kde je z lícní strany např. 1 cm, je z rubu 149 cm. Metry jsou baleny v plastových krabičkách, které jsou uloženy do krabice po 12 kusech. Metry dodáváme v barevných mixech, které mohou obsahovat tyto barvy: bílá, žlutá, zelená, modrá[, růžová]. Mix je náhodný, proto se mohou v krabici objevit stejně barevné metry.</t>
  </si>
  <si>
    <t>model chrupu</t>
  </si>
  <si>
    <t xml:space="preserve"> Model chrupu s demonstračním zubním kartáčkem
Velký model pro demonstraci každodenní zubní hygieny.
Rozměry:
cca 20 x 30 cm </t>
  </si>
  <si>
    <t>model zubu</t>
  </si>
  <si>
    <t xml:space="preserve">model kostry - kostra model </t>
  </si>
  <si>
    <t>kompletní postava - svaly, vnitř. Orgány</t>
  </si>
  <si>
    <t xml:space="preserve">Kompletní lidská anatomie v příhodné velikosti. Toto vysoké provedení deluxe figuríny se svaly je perfektní volbou na dokonalé znázornění svalstva člověka a vnitřních orgánů, hodící se tam, kde by prostor mohl být problém. Skvěle ručně vyvedené a kompletní s 33 odnímatelnými a / nebo rozebratelnými částmi. Tato verze představuje dobrou kvalitu za dostupnou cenu.
Ručně namalovaná v realistických barvách.
Dodávána se stojanem a podrobným vícejazyčným manuálem k produktu.
Obsahuje následující:
    5 pažních / ramenních svalů
    8 svalů nohy / kyčelního kloubu
    2-dílné odnímatelné srdce
    2-dílný odnímatelný mozek
    2 odnímatelné plíce
    Odnímatelné 2-dílné mužské a 2-dílné ženské genitálie
    Odnímatelná paže a břišní stěna pro podrobnou studii
    Téměř 400 očíslovaných a určených struktur
</t>
  </si>
  <si>
    <t>tellurium - žákovský model</t>
  </si>
  <si>
    <t xml:space="preserve"> Model Slunce se nachází na stabilním kovovém podstavci. Systém modelů Země – Měsíc je namontován na nosném rameni, jehož nástavec je upraven jako držadlo. Pohyb Země kolem Slunce (simulace ročních dob) se provádí tímto držadlem. K objasnění změny směru můžete vytáhnout pólovou tyčku u Země. Postavení Měsíce se dá ručně změnit tak, aby zaujal pozici odpovídající demonstračnímu účelu. Žárovka v modelu Slunce vytváří světlo dopadající a Zemi a Měsíc a vytváří tak dobře pozorovatelné stínové jevy (i bez zatemnění místnosti). Horní část Slunce je odnímatelná, díky čemuž se dá snadno vyměnit žárovka.
Pomocí telluria se dají dobře a srozumitelně vysvětlit základní otázky také na úrovni vyučování v základních školách.
Proč se střídá den a noc?
Které souhvězdí přezáří Slunce?
Kde je na naší Zemi léto a kde zima?
V jakém postavení vidíme Měsíc za Země celý, zčásti nebo vůbec ne?
Zatmění Slunce a Měsíce.
Co je vlastně jeden měsíc?
Technické údaje:
Přípojka: 230 V
Zdroj světla: E 14, 40 W matná </t>
  </si>
  <si>
    <t>akušroubovák</t>
  </si>
  <si>
    <t>robustní, plně funkční aku šroubovák
velikost přizpůsobená pro děti
ergonomie přizpůsobená dětské ruce
nylonová taška na opasek včetně 4 šroubovacích bitů
točivý moment max. 3 Nm
max. 180 ot./min.
baterie Li-Ion 3,6 V, typ AA HR6
včetně nabíječky 230 V, doba nabíjení 5 hodin</t>
  </si>
  <si>
    <t>model lodi</t>
  </si>
  <si>
    <t>model lodi, kostra vyřezávaná laserem</t>
  </si>
  <si>
    <t>model letadla</t>
  </si>
  <si>
    <t>Concorde British Airways &amp; Singapore Airlines STS4412 - papírový model v měřítku 1:150
Papírový model, určeno spíše pro zkušenější modeláře (obtížnost 4 z 5). Na výběr ze dvou barevných provedení, možnost zpracování sklopné přídě se zataženým či vytaženým podvozkem, doplňkové díly</t>
  </si>
  <si>
    <t>model domu</t>
  </si>
  <si>
    <t>papírový model rodinného domu</t>
  </si>
  <si>
    <t>model hradu</t>
  </si>
  <si>
    <t>Papírový model jedné z našich nejvýznamnějších památek
Měřítko 1:350, 18 karet, cca 190 dílů. Návod v české, německé a anglické verzi.</t>
  </si>
  <si>
    <t>děrovačky</t>
  </si>
  <si>
    <t>Děrovačka 20/25 - metal šedá - 9620310.
Kvalitní kovová děrovačka
Použité materiály zaručují prakticky nezničitelnost výrobku.
Rozteč děrování 8 cm.
Průměr otvoru 5,5 mm.
Najednou lze děrovat až 20 listů 80 g papíru nebo 25 listů 70 g papíru.</t>
  </si>
  <si>
    <t>sešívačky</t>
  </si>
  <si>
    <t>Sešívačka na 60 listů</t>
  </si>
  <si>
    <t>žehlička</t>
  </si>
  <si>
    <t>Napařovací žehlička s odolnou žehlící plochu vyrobenou z keramiky. Žehlička je vhodná do každé domácnosti, ať už pro nenáročné uživatele, tak i pro ty náročné, protože mezi její funkce patří mimo jiné i samočištění, odvápňování a automatické vypnutí</t>
  </si>
  <si>
    <t>žehlící prkno - stůl - podložka</t>
  </si>
  <si>
    <t xml:space="preserve"> Žehlící prkno
Ultralehké žehlicí prkno do 4 kg, takže se dobře skládá. I přesto je ale vyrobeno z pevných materiálů, díky kterým je stabilní a odolné</t>
  </si>
  <si>
    <t>dláta</t>
  </si>
  <si>
    <t xml:space="preserve"> Sada dlát 6 ks řezbářská</t>
  </si>
  <si>
    <t>Dřevěné výrobky patří do kuchyně již od nepaměti. Dřevo svými zdravotně nezávadnými vlastnostmi, přírodním vzhledem i dlouhou životností si své místo u sporáku drží nadále i v dnešní moderní době. • Prvotřídní bukové dřevo • Jemně broušený povrch • Obvodové hrany zabroušeny do kulata</t>
  </si>
  <si>
    <t>sada čoček a zrcadel</t>
  </si>
  <si>
    <t>Čočka a zrcadlo o průměru 40 mm
Rozměry:
Ø 40 mm
Rozsah dodávky:
1 čočka f=50 mm, 2 čočky f=100 mm, vždy jedna čočka se 125 mm, 200 mm, 500 mm, -100 mm, 1 rovinné zrcadlo, 1 duté zrcadlo f=200 mm</t>
  </si>
  <si>
    <t>rytmická brašna</t>
  </si>
  <si>
    <t>mozek s tepnami v hlavě</t>
  </si>
  <si>
    <t xml:space="preserve"> luxusní model mozku je dodáván s otevřenou hlavou k poskytnutí detailního studia umístění mozku v lebce. Hlava je horizontálně rozdělená mimo podklad lebky. Středově rozdělený mozek ukazuje mozkové tepny stejně jako odstranitelné bazilární tepny.
Obě poloviny lze rozdělit na:
 Čelní a temenní laloky
 Spánkové a týlní laloky
    Polovinu mozkového kořene
    Polovinu mozečku</t>
  </si>
  <si>
    <t>fosílie</t>
  </si>
  <si>
    <t>Trilobit - Aulacopleura konincky č.29 
Rozměry vzorku: 7,0 x 4,5 cm
Rozměry trilobita: 8 mm
Stáří: spodní silur, 420 mil. let
Lokalita: Loděnice, ČR</t>
  </si>
  <si>
    <t>kartáčky</t>
  </si>
  <si>
    <t>zubní kartáček x-soft</t>
  </si>
  <si>
    <t>model zubního kartáčku</t>
  </si>
  <si>
    <t>Instruktážní velký zubní kartáček [35,5 cm].
Výborná instruktážní pomůcka - spolu s velkým instruktážním chrupem napomáhá lepšímu pochopení postupu při čištění zubů. Vkusný a motivující doplněk nejen do zubní ambulance.</t>
  </si>
  <si>
    <t>digitální hodiny</t>
  </si>
  <si>
    <t>Digitální nástěnné hodiny
Technické údaje:
- barva pouzdra: černá/stříbrná
- napájení: baterie 2x AA (není součástí dodávky)
- provedení: Quarz - digitální
- rozměry (d x š x v) 35 x 220 x 170mm</t>
  </si>
  <si>
    <t>přesýpací hodiny</t>
  </si>
  <si>
    <t>Kvalitní dřevěné přesýpací hodiny vyrobené z borovicového masivu. Použití dřevěného materiálu má celou řadu výhod, kterou ocení všichni milovníci tradičních materiálů. Použitý materiál je 100% přírodní dřevo z masivu borovice. Dřevěný povrch je natřen ekologicky nezávadným bezbarvým lakem.</t>
  </si>
  <si>
    <t>modelovací hmota</t>
  </si>
  <si>
    <t>přírodní modelářská zemina, která tvrdne na vzduchu, nemusí se vypalovat</t>
  </si>
  <si>
    <t>digitální stopky</t>
  </si>
  <si>
    <t xml:space="preserve"> Díky solárním článkům není zapotřebí žádná baterie.
Stopky s LCD displejem a zabudovaným akumulátorem ve vodotěsném plastovém pouzdře. Akumulátor je nabíjen integrovanými solárními články, baterie tedy není zapotřebí. Ovládání 3 tlačítky, možnost měření 2 časů. Doba chodu 24 hodin, rozlišení 0,01 s. S datem, přesným časem a budíkem. </t>
  </si>
  <si>
    <t xml:space="preserve">brýle- alkohol za volantem </t>
  </si>
  <si>
    <t xml:space="preserve"> Alkohol za volantem může být smrtelný – a toto nebezpečí si mohou mladí lidé názorně vyzkoušet s těmito brýlemi. S touto vyučovací pomůckou dostanou přednášky v rámci osvěty na téma Alkohol novou dimenzi, protože vyučující mohou rychle a jasně zprostředkovat důležité obsahy. Protože se dá s těmito brýlemi realisticky a intenzivně simulovat stav opilosti, uvědomí si účastníci nevyhnutelné nebezpečí, které způsobuje alkohol za volantem.
Rozsah dodávky:</t>
  </si>
  <si>
    <t>sada pro pokusy Vítr a počasí</t>
  </si>
  <si>
    <t xml:space="preserve"> Pochopení meteorologie
Materiál pro 6 skupin
Pro tématický okruh Počasí je „mobilní meteostanice“ z kufříku ve spojení s dalšími materiály výbornou pomůckou pro žáky při řešení následujících úkolů:
- rozeznání, rozlišení, popis, měření a záznam teploty, oblačnosti, směru větru, síly větru a srážek
- čtení a používání různých meteorologických symbolů, počínaje jednoduchými piktogramy až po poznávání vybraných vědeckých symbolů, které se používají na oficiálních meteorologických mapách.
Žáci si tak procvičí čtyři základní přírodovědecké dovednosti: zacházení s měřicími přístroji, pozorování, dokumentování a vyhodnocování.
S touto sadou můžete vypracovat následující úkoly:
Teplota, např.:
* Učíme se odečítat teploty
* Měření teplot ve třídě
* Tabulka pro záznam pozorování: teplota vzduchu
* Teploměr s maximem a minimem</t>
  </si>
  <si>
    <t>geometrická tělesa</t>
  </si>
  <si>
    <t xml:space="preserve"> Geometrická tělesa ve stabilní plastové krabici
Základní plochy mají průměr nebo úhlopříčku cca 50 mm, výška tělesa je cca 100 mm</t>
  </si>
  <si>
    <t>mechanické stopky</t>
  </si>
  <si>
    <t>0 - 15 min, rozlišení 1/10 s, pouzdro z ABS plastu.
Rozsah dodávky:
Stopky se šňůrkou a ochranným pouzdrem</t>
  </si>
  <si>
    <t>velký nástěnný teploměr</t>
  </si>
  <si>
    <t xml:space="preserve">Na plastové podložce se zapuštěnou kapilárou a závěsným očkem. -40°C až +50°C, dělení 1°C, 233 K až 323 K, dělení 1 K. </t>
  </si>
  <si>
    <t>páková váha</t>
  </si>
  <si>
    <t xml:space="preserve"> Klasické analytické váhy
Přesnost 0,02 g
se sadou závaží
Pomocí aretační páky se vahadlo nadzvedne z ložisek, když se váhy nepoužívají. Všechny součásti lze skrýt do zásuvky. </t>
  </si>
  <si>
    <t>sada přesných závaží</t>
  </si>
  <si>
    <t>2000 g, mosaz a litina
Složení: 1 g - 2 g - 2 g - 5 g - 10 g - 10 g - 20 g - 50 g - 100 g - 100 g - 200 g - 500 g - 1000 g. Závaží do 200 g z mosazi, 500 a 1000 g z litiny.
V dřevěném bloku.</t>
  </si>
  <si>
    <t>přenosné váhy</t>
  </si>
  <si>
    <t xml:space="preserve"> Vážicí deska otočná jako ochrana proti přetížení.
Technické údaje:
Rozsah vážení: 200 g, rozlišení 0,1 g.
Rozměry:
80 mm x 14 mm (ø x v)</t>
  </si>
  <si>
    <t>závěsné váhy</t>
  </si>
  <si>
    <t xml:space="preserve">Praktické a vždy po ruce. S háčkem z nerezové oceli a výsuvným měřicím pásmem o délce 100 cm. LCD displej (výška 11 mm), tára (funkce odvažování), funkce Hold. Bateriový provoz na 9V baterii.
Technické údaje:
Rozsah vážení: 15 kg, rozlišení 20 g </t>
  </si>
  <si>
    <t>indikátorové proužky PH</t>
  </si>
  <si>
    <t>pH 0,5-13. Bez barevné indikační stupnice.
Rozsah dodávky:
3 role po 5 m</t>
  </si>
  <si>
    <t>stavebnice - programovatelná, pro žáky 1. st. ZŠ</t>
  </si>
  <si>
    <t>sada pro robotiku pro žaky mladšíh oškolního věku od sedmi let, ovládacím software, podporuje komunikační dovednosti, tvůrčí schopnosti, představivost i fantazii, stavebnice nabízí témata, jako jsou např. Zvířátka z přírody, Zábavné stroje, Dobrodružné příběhy aj. vhodné pro mladší děti.</t>
  </si>
  <si>
    <t>stavebnice - programovatelná, pro žáky 2. st. ZŠ</t>
  </si>
  <si>
    <t>Souprava je navržena pro práci ve třídě, žáci v ní najdou vše potřebné k modelování, programování a testování reálných robotických zařízení.
Základním prvkem soupravy je inteligentní kostka – malý autonomní počítač, který dokáže řídit výstupy na základě analýzy dat ze vstupních čidel, základní souprava uživatele přirozenou cestou motivuje k intenzivnímu přemýšlení při řešení problému, modelovaní konstrukcí, testování a ověřování správnosti řešení, ovládací software, který je součástí soupravy, v sobě integruje interaktivní metodické materiály a návody na stavbu modelů.</t>
  </si>
  <si>
    <t>plastový nůž s odlamovací čepelí</t>
  </si>
  <si>
    <t xml:space="preserve"> Dvoudílná plastová konstrukce umožňující rychlou výměnu čepele.
    Polohovací jezdec se zarážkami pro vysouvání.
    Bezpečnostní držák pro odlomení čepele.</t>
  </si>
  <si>
    <t>model klíčení</t>
  </si>
  <si>
    <t>sada nástrojů pravěkkého člověka</t>
  </si>
  <si>
    <t>Tato sada nástrojů se skládá z pěti kopií nástrojů pravěkého člověka z pravého pazourku v originální velikosti. Sada obsahuje pěstní klín, vrták, špičku šípu, čepel a škrabku.</t>
  </si>
  <si>
    <t>brusné houbičky</t>
  </si>
  <si>
    <t>pro dětské použití
    pro suché i mokré broušení,
    brusný papír i brusný blok v jednom
    sada 2 kusů
    velikost 9 x 10 x 3,2 cm</t>
  </si>
  <si>
    <t>štípací kleště</t>
  </si>
  <si>
    <t>robustní konstrukce
kleště slouží k vytahování hřebíků a přecvakávání drátů.
šířka kleští: 16 cm</t>
  </si>
  <si>
    <t>křížový šroubovák</t>
  </si>
  <si>
    <t>ideální pro malé šroubování
materiál chromvanadiová ocel
délka 16 cm.</t>
  </si>
  <si>
    <t>pila ocaska</t>
  </si>
  <si>
    <t>stabilní krátký, široký nůž
pila má plastovou rukojeť
široká čepel stabilizuje pilu
délka 35 cm.</t>
  </si>
  <si>
    <t>dřevěná stavebnice</t>
  </si>
  <si>
    <t xml:space="preserve">Dřevěná stavebnice rozvíjí myšlení, plánování, motoriku, úchop i koncentraci. Umožňuje jednoduché stavění komínů až po komplikované stavby 3D struktur, jako jsou vysoké věže a hrady s mnoha úhly a rohy. Kromě úchopu a motoriky pomáhá procvičovat také prostorové vnímání, kreativitu, znalost barev, tvarů. Doporučený věk: 3+.
 Stavebnice obsahuje: 160 kostek ve 4 velikostech, 24 obloukových tvarů ve 3 velikostech, 24 válce ve 4 výškách, 10 trojúhelníkových těles, 8 polokoule, 8 poloválců, 8 kuželů, 2 schody a 2 střešní prvky (i přírodní), 1 podložku s děrovaným povrchem, 80 připojovací tyčinek v 8 délkách (přírodní), šablony (návody). Vše je umístěno v robustní dřevěné bedně 36,6 x 29 X 36,8 cm). 
</t>
  </si>
  <si>
    <t>velké dřevěné korálky</t>
  </si>
  <si>
    <t>3400 dřevěných korálků různých velikostí (průměr 4 - 15 mm) pro tvořivé aktivity a trénink jemné motoriky.</t>
  </si>
  <si>
    <t>každodenní zvuky</t>
  </si>
  <si>
    <t>CD obsahuje 30 každodenních zvuků, které klient rozpoznává a přiřazuje k obrázkům.
 Pomůcka je vhodná pro všechny věkové kategorie. Trénujte pozornost, sluch a zrak najednou. 
 CD s 30 zvuky  a 30 barevných karet (9 x 11 cm) s aktivitami, při nichž lze zvuky slyšet.</t>
  </si>
  <si>
    <t>domino - povolání</t>
  </si>
  <si>
    <t>Domino s motivy profesí, dřevěné domino s neklouzavým povrchem. 
 Rozměry 12 x 6 cm, tloušťka 8 mm. Pro 2 - 4 hráče od 1,5 roku.
 Obsah balení: 10 ks</t>
  </si>
  <si>
    <t>geometrické tvary</t>
  </si>
  <si>
    <t>Principem této hry je vnímání trojrozměrných objektů, rozvoj vizuální představivosti a pozornosti. 
 16 geometrických těles se musí rozeznat po hmatu a zkombinovat s obrázky. Pro 1-3 hráče.
 Hra obsahuje: 
 2 plátěné pytlíky
 1 přesýpací hodiny
 1 návod ke hře
 8 párů geometrických těles z bukového dřeva
 8 karet s obrázky těles
 4 konstrukční karty</t>
  </si>
  <si>
    <t>kuchař profesionál</t>
  </si>
  <si>
    <t>Kuchař profesionál podporuje plánování každodenních činností, paměť, pozorovací schopnosti, rozšiřuje slovní zásobu (rozpoznávání potravin, kuchyňského náčiní, činností) a  přináší radost z vaření a pečení.
Recepty si hráči mohou představit pomocí 160 karet s obrázky. Počty a množství se dají poznačit na popisovatelné karty. Lze seřadit jednotlivé ingredience a činnosti chronologicky za sebou. Pak lze začít s vařením, pečením a přípravou salátů.
Sada obsahuje:160 magnetických karet á 6x6 cm, z toho:  
    91 karet s ingrediencemi, např.: ryba, česnek, feferonka, bylinky
    45 karet s činnostmi, např.: vymačkat, prosít, omýt kartáčem, osušit, okapat
    12 karet s kuchyňským náčiním, např.: forma na pečení, míchací mísa, odměrka
    12 karet k doplnění činnosti, např.: dóza, konzerva, rozmrazení, vařit při vysoké teplotě, vařit při nízké teplotě
    20 karet k popsání
    1 popisovač
    1 návod</t>
  </si>
  <si>
    <t>velká kreativní sada</t>
  </si>
  <si>
    <t>Velká kreativní sada
    1310 listů papíru a 10 rolí krepového papíru
    hmotnost sady 28,8 kg
Obsah:
    500 listů barevného papíru A4 v 25 barvách
    250 listů fotografického papíru A4 25 barvách
    250 listů bílého kreslicího papíru A3 90 g / m2
    100 listů 50 x 70 cm v 10 barvách
    100 listů tvrdého barevného papíru 50 x 70 cm v 10 barvách
    10 listů vlnitého papíru 50 x 70 cm v 10 barvách
    100 listů transparentního papíru v různých barvách
    10 rolí krepového papíru v 10 barvách</t>
  </si>
  <si>
    <t>linorytová sada</t>
  </si>
  <si>
    <t>Linorytová sada
    dřevěná rukojeť + 5 nožů různých tvarů
    vhodná pro linoryt a lehké dřevořezby
    výrobek není vhodný pro děti mladší 8 let</t>
  </si>
  <si>
    <t>kbelík</t>
  </si>
  <si>
    <t>smetáky</t>
  </si>
  <si>
    <t>délka 120 cm
mix barev dodavané podle skladové dostupnosti</t>
  </si>
  <si>
    <t>košťata</t>
  </si>
  <si>
    <t>Koště průmyslové s holí značky Spokar.  
    materiál: plast
    délka vlasu: 13 cm
    rozměry: 120 x 24 cm</t>
  </si>
  <si>
    <t>lopatky, sada</t>
  </si>
  <si>
    <t>Souprava smetáček s lopatkou - syntetická vlákna (PET), lopatka - bez gumové lišty</t>
  </si>
  <si>
    <t>model srdce</t>
  </si>
  <si>
    <t xml:space="preserve">
S tímto modelem můžete podrobně studovat a názorně předvést anatomii srdce s komorami, předsíněmi, žilami a aortou. Přední srdeční stěna je odnímatelná a umožňuje tak pohled do komor.  
Rozměry:
výška 19 x šířka 9 x hloubka 7 cm</t>
  </si>
  <si>
    <t>sázecí kolíky</t>
  </si>
  <si>
    <t>Zahradní nástroj, sázecí kolík L:
Sázecí kolík L.</t>
  </si>
  <si>
    <t>květináče a podmisky</t>
  </si>
  <si>
    <t>umělohmotné květináče na rostliny a podmisky</t>
  </si>
  <si>
    <t xml:space="preserve">vázičky </t>
  </si>
  <si>
    <t>keramická váza na květiny</t>
  </si>
  <si>
    <t>sada příborů</t>
  </si>
  <si>
    <t>16dílná sada nerezových příborů s bílou plastovou rukojetí  v klasickém designu, který nikdy neomrzí. Příjemně oživí váš prostřený stůl. Tvarovaná rukojeť skvěle padne do ruky. Příbory jsou vyrobeny z vysoce kvalitní nerez oceli, která zaručí jejich dlouhou životnost.
Sada obsahuje:
•4x jídelní nůž 22 cm
•4x vidlička 20,5 cm
•4x polévková lžíce 20,5 cm
•4x čajová lžička 14,5 cm</t>
  </si>
  <si>
    <t>sada talířů 18 ks</t>
  </si>
  <si>
    <t>18dílná porcelánová jídelní sada Purple v bílém provedení s dekorem fialových květů. Krásný a jednoduchý design vhodný pro každou příležitost. Při mytí v myčce nádobí nedoporučujeme používat intenzivní programy, dekor je na glazuře.
Sada obsahuje:
•6x dezertní talíř 19 cm
•6x hluboký talíř 21,5 cm
•6x mělký talíř 24 cm</t>
  </si>
  <si>
    <t>skleničky sada 6 ks</t>
  </si>
  <si>
    <t>Univerzální sklenice na různé druhy nápojů by neměly chybět v žádné domacnosti. Sklenice skvěle doplní vybavení vaší  kuchyně nebo mohou posloužit jako praktický dárek. 6dílná sada sklenic je vyrobena z kvalitního skla s tvrzeným okrajem.</t>
  </si>
  <si>
    <t>hrníčky sada 2 ks</t>
  </si>
  <si>
    <t xml:space="preserve">Banquet Sada hrnků červené carré, 2 ks. Originálně tvarovaný hrneček vás nadchne velkým objemem i přesně do ruky padnoucím ouškem. Keramický hrnek s bílými proužky. Dodáváme jako sadu 2 kusů. </t>
  </si>
  <si>
    <t>laboratorní sklo - petriho misky</t>
  </si>
  <si>
    <t>Petriho miska 60mm 20ks/400927
Výška misky 13,5 mm, průměr misky 56 mm, síla stěny 0,8±0,2.</t>
  </si>
  <si>
    <t>ubrus</t>
  </si>
  <si>
    <t>Teflonové ubrusy jsou vyrobené ze 100% PES,ošetřené vrstvou teflonu a tím je docíleno vodoodpudivého efektu.
Teflonové ubrusy nesají žádné tekutiny (kávu, čaj nebo víno). Vylitá tekutina zůstává na povrchu ubrusu a lze ji jednoduše setřít ubrouskem či utěrkou.Údržba teflonových ubrusů je jednoduchá, perou se na 40°C a žehlí se na program syntetika.Jen nesmí přijít do sušičky.Teflonové ubrusy po vyprání rychle schnou.Je dobré vyžehlit je,čímž se obnovuje jejich vodoodpudivá schopnost.Jejich konce jsou zatavené ultrazvukem do tvaru malých zoubků.</t>
  </si>
  <si>
    <t>ochranné brýle</t>
  </si>
  <si>
    <t>klasické ochranné brýlevhodné pro nošení přes většinu dioptrických brýlínylonové straničky s měkkým zakončenímnastavitelná délka straniček (4 pozice)nastavitelný sklon straničekmateriál: polykarbonáto</t>
  </si>
  <si>
    <t>paraván emailový</t>
  </si>
  <si>
    <t>•bílý emailový povrch (250 °C)
•oboustranná magnetická tabule s úchyty 
•pro popis fixem
•rozměr 150 x 100 cm
•výška paravánu na noze 190 cm 
•spojky jsou součástí paravánu 
•nohy nejsou součástí paravánu - nutno objednat</t>
  </si>
  <si>
    <t>sada ovoce a zeleniny</t>
  </si>
  <si>
    <t>Barevná, jedinečná nabídka 15 druhů zeleniny a 22 druhů ovoce. Použijte tuto sadu k poznávání potravin a všeobecnému vzdělání o výživě. Vhodné pro všechny věkové kategorie. Sada obsahuje celkem 37 potravinářských replik</t>
  </si>
  <si>
    <t>sada replik potravin</t>
  </si>
  <si>
    <t>Sada zahrnuje 49 replik potravin.</t>
  </si>
  <si>
    <t>kufřík první pomoci</t>
  </si>
  <si>
    <t>Monokulární mikroskop SFC, 40/400x</t>
  </si>
  <si>
    <t>žákovský mikroskop se zvětšením 40/400x s ochranným obalem</t>
  </si>
  <si>
    <t>Lidská kostra se svaly</t>
  </si>
  <si>
    <t>lidská kostra s barevně vyznačenými svalovými úpony,  výška modelu je 168 cm, včetně stojanu a protiprachového obalu</t>
  </si>
  <si>
    <t>Lidský trup, 16 částí - vysoce kvalitní provedení</t>
  </si>
  <si>
    <t>detailní lidský trup, rozložitelný na 16 dílů, v 87x š38 x h 25 s anatomickou příručkou</t>
  </si>
  <si>
    <t>Krevní oběh - funkční model</t>
  </si>
  <si>
    <t>model demonstruje krevní oběh v lidském těle, znázorněny jsou srdce, dva plicní laloky, tepna a dutá žíla a také systém kapilár v těle,ukazuje průchod malým a velkým krevním oběhem, rozměr  360 x 160 x 380 mm,součástí je červené barvivo, stříkačka k naplnění a podrobný návod k obsluze</t>
  </si>
  <si>
    <t>Brýle „Alkohol za volantem</t>
  </si>
  <si>
    <t>s těmito brýlemi  lze realisticky a intenzivně simulovat stav opilosti, uvědomit si  nevyhnutelné nebezpečí, které způsobuje alkohol za volantem, součástí  je pouzdro na brýle</t>
  </si>
  <si>
    <t>Životní cyklus žáby, preparát zalitý v pryskyřici</t>
  </si>
  <si>
    <t>Vývojová stádia žáby (Rana spec.) od pulce po dospělého jedince. Preparáty jsou zality v epoxidové pryskyřici</t>
  </si>
  <si>
    <t>Životní cyklus kobylky luční, preparát zalitý v pryskyřici</t>
  </si>
  <si>
    <t>Vývojová stádia kobylky luční. Preparáty jsou zality v epoxidové pryskyřici.</t>
  </si>
  <si>
    <t>Kolekce horninotvorných minerálů, 10 minerálů a 30 hornin</t>
  </si>
  <si>
    <t>Kombinace 10 horninotvorných minerálů a 30 hornin,ve 2 robustních plastových boxech s přihrádkami. Jednotlivé kusy minerálů jsou velké zhruba 2×2 cm a jsou označeny čísly odpovídajícími seznamu.</t>
  </si>
  <si>
    <t>Válec pro měření kapacity plic</t>
  </si>
  <si>
    <t>Přes brčko vydechujete do válce, píst se zvedá. Tím pádem je možné vyčíslit objem vydechnutého vzduchu. Dodáváno s průvodcem v AJ - česká verze za příplatek</t>
  </si>
  <si>
    <t>Křídlo a peří holuba hřivnáče</t>
  </si>
  <si>
    <t>Ve vitríně, popisky v Angličtině</t>
  </si>
  <si>
    <t>Sojka</t>
  </si>
  <si>
    <t>reálný dermoplastický preparát zvířete v reálné pozici, na dřevěném podstavci</t>
  </si>
  <si>
    <t xml:space="preserve">Lasice kolčava </t>
  </si>
  <si>
    <t>korková nástěnka</t>
  </si>
  <si>
    <t>Nástěnka s povrchem z přírodního drceného korku. Snadné vpichování celé délky špendlíků. Sendvičová konstrukce - tabule se nekroutí, rozměr 200 x 100cm</t>
  </si>
  <si>
    <t>CHEMIE</t>
  </si>
  <si>
    <t>Kufřík Chemie QA2</t>
  </si>
  <si>
    <t>Jednoduchý a srozumitelný návod popisuje více než 70 základních chemických pokusů, rozměr kufříku 700 x 450 x 170 mm</t>
  </si>
  <si>
    <t>Kufřík Nanotechnologie</t>
  </si>
  <si>
    <t>Kufřík Nanotechnologie obsahuje pomůcky pro 14 pokusů a pět demonstračních předmětů, CD-ROM s průvodním materiálem a bezpečnostními listy a 68stránkovou brožuru s popisy pokusů a podrobnými informacemi. Pokusy může demonstrovat učitel při vyučování fyziky, biologie a chemie, nebo je mohou žáci provádět sami</t>
  </si>
  <si>
    <t>Žákovská souprava látky v každodenním životě</t>
  </si>
  <si>
    <t>Souprava obsahuje vybavení pro žákovské multioborové experimenty z oblasti studia vlastností látek. První sada experimentů umožňuje zkoumat základní vlastnosti látek. Druhá část je zaměřena na směsi látek a jejich oddělování. V třetí sadě experimentů je možné studovat přechody mezi pevnými, kapalnými a plynnými látkami a významné změny v důsledku chemických reakcí. </t>
  </si>
  <si>
    <t>Žákovská souprava mé tělo, mé zdraví</t>
  </si>
  <si>
    <t>Souprava obsahuje veškeré potřebné vybavení pro žákovské multioborové experimenty: vnímání chuti, dýchání a základní složky potravin</t>
  </si>
  <si>
    <t>korková nástěnka - Přírodopis</t>
  </si>
  <si>
    <t>Nástěnka s povrchem z přírodního drceného korku. Snadné vpichování celé délky špendlíků. Sendvičová konstrukce - tabule se nekroutí, rozměr 120 x 100cm</t>
  </si>
  <si>
    <t>válce o stejné hmotnosti</t>
  </si>
  <si>
    <t xml:space="preserve">5 válců o Ø 20 mm, hmotnost 25 g. Materiál: Dřevo (buk), ocel, mosaz, PVC, hliník. </t>
  </si>
  <si>
    <t>válce o stejném objemu</t>
  </si>
  <si>
    <t xml:space="preserve">5 válců o Ø 20 mm, výška 30 mm. Materiál: Dřevo, ocel, mosaz, PVC, hliník. </t>
  </si>
  <si>
    <t>tlak ve slloupci vody</t>
  </si>
  <si>
    <t>Transparentní plastový válec se 3 výtokovými otvory v různých výškách
 pro stanovení hustoty, pokusy s tlakem a vakuem a optické pokusy.</t>
  </si>
  <si>
    <t>siloměr 2,5 N - modrý</t>
  </si>
  <si>
    <t xml:space="preserve">Se stupnicí v N, seřízení nulového bodu, háček a závěsné oko z kovu, s ochranou proti přetížení (doraz) zaručuje, že se jedná o produkt speciálně vybraný a testovaný pro výuku. </t>
  </si>
  <si>
    <t>siloměr 5 N - zelený</t>
  </si>
  <si>
    <t>siloměr 10 N - hnědý</t>
  </si>
  <si>
    <t>siloměr 50 N - žlutý</t>
  </si>
  <si>
    <t>souprava pro pokusy s ultrazvukem</t>
  </si>
  <si>
    <t>Sestava obsahuje bílou magnetickou tabuli. Na oboustranně potištěné odolné plastové fólii je natištěno dělení stupnice a měřítka pro provádění pokusů na odraz, interferenci a ohyb a stanovení vlnové délky</t>
  </si>
  <si>
    <t>Van de Graaffův generátor, ruční pohon</t>
  </si>
  <si>
    <t>K produkci vysokého elektrického napětí pro pokusy s elektrickým polem.</t>
  </si>
  <si>
    <t>ruční generátor, 12 V</t>
  </si>
  <si>
    <t>Žáci mohou pomocí toho cenově výhodného generátoru provádět pokusy na přeměny energií. Společně s ručním generátorem se šňůrou mohou žáci provádět zajímavé pokusy na téma výkonu, energie a práce</t>
  </si>
  <si>
    <t>sada Látky kolem nás</t>
  </si>
  <si>
    <t>Tuto sadu lze používat  v předmětech jako fyzika a chemie. 
Materiál pro skupinu žáků nebo pro demonstraci</t>
  </si>
  <si>
    <t>kufřík Elektřina a elektromagnetismus</t>
  </si>
  <si>
    <t xml:space="preserve">S materiály této sady lze provést 23 jednoduchých pokusů </t>
  </si>
  <si>
    <t>sada Elektrické obvody</t>
  </si>
  <si>
    <t>Při vyučování se žáci pomocí otevřeného konceptu 
učí díky vlastním experimentům klást si a zodpovídat  otázky.</t>
  </si>
  <si>
    <t>Tellurium - žákovský model</t>
  </si>
  <si>
    <t xml:space="preserve">Model Slunce se nachází na stabilním kovovém podstavci.Systém modelů Země – Měsíc je namontován na nosném rameni, jehož nástavec je upraven jako držadlo. Pohyb Země kolem Slunce (simulace ročních dob) se provádí tímto držadlem. </t>
  </si>
  <si>
    <t>sada Hmat, zrak,. Sluch</t>
  </si>
  <si>
    <t>S materiály této sady můžete testovat tři lidské smysly ve 28 pokusech.</t>
  </si>
  <si>
    <t>sada Síly a pohyb</t>
  </si>
  <si>
    <t>S materiály této sady můžete zkoumat při 16 pokusech různá působení sil, 
kladky, kladkostroj, páku, tření, setrvačnost a rovnoměrné a zrychlené pohyby.</t>
  </si>
  <si>
    <t>mikrometr</t>
  </si>
  <si>
    <t xml:space="preserve">Ocel, dílky 1/100 mm, otvor 25 mm, s regulačním šroubem. </t>
  </si>
  <si>
    <t>optický hranol</t>
  </si>
  <si>
    <t>pravidelný trojboký hranol z čirého skla ,velikost 32/32 x 20 cm, 
hranol rozkládá bílé světlo, jako je například sluneční záření, do jeho spektrálních složek</t>
  </si>
  <si>
    <t>magnetické pole</t>
  </si>
  <si>
    <t>Pomůcka pro demonstraci účinku magnetického pole. 
Vložením magnetu se železné piliny uspořádají podle siločar a tím se magnetické pole zviditelní. Při povytažení některé z destiček můžeme sledovat, jak se tvar siločar mění. Vyrobeno s plastu. Součástí balení je 1 tyčový magnet a 1 magnet ve tvaru podkovy.</t>
  </si>
  <si>
    <t>orientační kompas</t>
  </si>
  <si>
    <t>průhledné plastové tělo s linkami,plovoucí střelka lehký ale pevný plast,
 průměr 4,8 cm</t>
  </si>
  <si>
    <t>vakuový zvon s ruční vývěvou</t>
  </si>
  <si>
    <t>Vakuový zvon na podstavci s integrovanou pumpou a manometrem pro pokusy s vakuem ve fyzice, např. účinky atmosférického tlaku, proudění vzduchu, šíření zvuku, bod varu a atmosférický tlak, pád tělesa ve vakuu a pod.</t>
  </si>
  <si>
    <t>litrová krychle</t>
  </si>
  <si>
    <t>LITROVÁ KRYCHLE,– plastová krychle o vnitřím objemu 1 litr
– plastová krychle o vnitřím objemu 1 litr, 
– rozdělení vodorovnými ryskami po 100 ml</t>
  </si>
  <si>
    <t>sada 5 těles k měření hustoty</t>
  </si>
  <si>
    <t>Sada obsahuje pět pravoúhlých hranolů z různých materiálů a dutý průhledný hranol, všechny části mají stejné rozměry a slouží k důkazům Archimedova zákona. Tělesa mají otvory o velikosti 2 mm, za které mohou být zavěšena.</t>
  </si>
  <si>
    <t xml:space="preserve">
Jako standardní lidská kostra, avšak na levé straně jsou navíc barevně vyznačeny svalové úpony (modře) a začátky (červeně). Samostatně jsou různými barvami znázorněny M. iliocostalis a M. longissimus. Druhá strana kostry je opatřena více než 300 čísly, která označují nejdůležitější kosti, části kostí, rýhy a otvory.
Rozměry:
výška 168 cm
Rozsah dodávky:
Kostra, stojan, protiprachový ochranný obal </t>
  </si>
  <si>
    <t>Se stupnicí v N, seřízení nulového bodu, háček a závěsné oko z kovu, s ochranou proti přetížení (doraz)</t>
  </si>
  <si>
    <t xml:space="preserve">
    Vědro 10l
    Stříbrné
    Ergonomický tvar, designové provedení
    Vysoká kvalita, pružnost, lesk a jas barev
    Výroba z nezávadného materiálu
    Rozměry (D x Š x V): 31 x 31 x 29 cm</t>
  </si>
  <si>
    <t xml:space="preserve"> cca 8násobné zvětšení. Lze rozložit na 3 části. Se zobrazení počínajícího a pokročilého zubního kazu. Na stojanu se zeleným podstavcem.
Rozměry:
24 x 12 x 12 cm </t>
  </si>
  <si>
    <t xml:space="preserve"> Z 8 rozebíratelných částí!
Sada pro porovnání klíčení žita (10násobné zvětšení), fazole (5násobné zvětšení) a smrku (20násobné zvětšení). Z plastu. Model názorně ukazuje rozdíly mezi jednoděložnou a dvouděložnou rostlinou. Navíc zobrazuje hvězdovité klíčení smrku. </t>
  </si>
</sst>
</file>

<file path=xl/styles.xml><?xml version="1.0" encoding="utf-8"?>
<styleSheet xmlns="http://schemas.openxmlformats.org/spreadsheetml/2006/main">
  <numFmts count="2">
    <numFmt numFmtId="164" formatCode="#,##0\ _K_č"/>
    <numFmt numFmtId="165" formatCode="#,##0.00\ &quot;Kč&quot;"/>
  </numFmts>
  <fonts count="16">
    <font>
      <sz val="10"/>
      <name val="Arial CE"/>
      <family val="2"/>
    </font>
    <font>
      <sz val="10"/>
      <name val="Arial"/>
      <family val="2"/>
    </font>
    <font>
      <b/>
      <sz val="10"/>
      <name val="Arial CE"/>
      <family val="2"/>
    </font>
    <font>
      <u val="single"/>
      <sz val="10"/>
      <color indexed="12"/>
      <name val="Arial CE"/>
      <family val="2"/>
    </font>
    <font>
      <sz val="10"/>
      <color indexed="8"/>
      <name val="Arial CE"/>
      <family val="2"/>
    </font>
    <font>
      <sz val="10"/>
      <name val="Helv"/>
      <family val="2"/>
    </font>
    <font>
      <b/>
      <sz val="10"/>
      <name val="Arial"/>
      <family val="2"/>
    </font>
    <font>
      <b/>
      <sz val="10"/>
      <color indexed="8"/>
      <name val="Arial CE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10"/>
      <color rgb="FF3F3F3F"/>
      <name val="Arial"/>
      <family val="2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/>
      <bottom style="medium"/>
    </border>
    <border>
      <left style="thin"/>
      <right style="thin"/>
      <top style="thin"/>
      <bottom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>
      <alignment/>
      <protection locked="0"/>
    </xf>
    <xf numFmtId="0" fontId="12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</cellStyleXfs>
  <cellXfs count="53">
    <xf numFmtId="0" fontId="0" fillId="0" borderId="0" xfId="0"/>
    <xf numFmtId="0" fontId="0" fillId="0" borderId="1" xfId="0" applyFont="1" applyBorder="1" applyAlignment="1">
      <alignment horizontal="center" vertical="top" wrapText="1" shrinkToFit="1"/>
    </xf>
    <xf numFmtId="0" fontId="0" fillId="0" borderId="1" xfId="0" applyBorder="1"/>
    <xf numFmtId="164" fontId="0" fillId="0" borderId="1" xfId="0" applyNumberFormat="1" applyBorder="1" applyAlignment="1">
      <alignment wrapText="1"/>
    </xf>
    <xf numFmtId="164" fontId="0" fillId="0" borderId="0" xfId="0" applyNumberFormat="1"/>
    <xf numFmtId="0" fontId="4" fillId="0" borderId="1" xfId="0" applyFont="1" applyBorder="1" applyAlignment="1">
      <alignment horizontal="center" vertical="top" wrapText="1" shrinkToFit="1"/>
    </xf>
    <xf numFmtId="0" fontId="0" fillId="0" borderId="0" xfId="0" applyAlignment="1">
      <alignment wrapText="1"/>
    </xf>
    <xf numFmtId="3" fontId="0" fillId="0" borderId="0" xfId="0" applyNumberFormat="1" applyAlignment="1">
      <alignment horizontal="right" wrapText="1"/>
    </xf>
    <xf numFmtId="0" fontId="4" fillId="0" borderId="0" xfId="0" applyFont="1" applyAlignment="1">
      <alignment wrapText="1"/>
    </xf>
    <xf numFmtId="0" fontId="0" fillId="0" borderId="2" xfId="0" applyFont="1" applyBorder="1" applyAlignment="1">
      <alignment horizontal="center" vertical="top" wrapText="1" shrinkToFit="1"/>
    </xf>
    <xf numFmtId="164" fontId="2" fillId="0" borderId="3" xfId="0" applyNumberFormat="1" applyFont="1" applyBorder="1"/>
    <xf numFmtId="0" fontId="0" fillId="0" borderId="1" xfId="0" applyFont="1" applyBorder="1" applyAlignment="1" applyProtection="1">
      <alignment wrapText="1"/>
      <protection locked="0"/>
    </xf>
    <xf numFmtId="0" fontId="5" fillId="0" borderId="0" xfId="0" applyFont="1"/>
    <xf numFmtId="0" fontId="5" fillId="0" borderId="1" xfId="0" applyFont="1" applyBorder="1"/>
    <xf numFmtId="0" fontId="5" fillId="0" borderId="1" xfId="0" applyFont="1" applyBorder="1" applyAlignment="1">
      <alignment wrapText="1"/>
    </xf>
    <xf numFmtId="164" fontId="4" fillId="0" borderId="1" xfId="20" applyNumberFormat="1" applyFont="1" applyBorder="1" applyAlignment="1" applyProtection="1">
      <alignment horizontal="right"/>
      <protection locked="0"/>
    </xf>
    <xf numFmtId="0" fontId="0" fillId="0" borderId="1" xfId="0" applyFont="1" applyBorder="1"/>
    <xf numFmtId="0" fontId="0" fillId="0" borderId="1" xfId="0" applyFont="1" applyBorder="1" applyAlignment="1">
      <alignment wrapText="1"/>
    </xf>
    <xf numFmtId="0" fontId="5" fillId="0" borderId="4" xfId="0" applyFont="1" applyBorder="1"/>
    <xf numFmtId="0" fontId="5" fillId="0" borderId="5" xfId="0" applyFont="1" applyBorder="1"/>
    <xf numFmtId="0" fontId="5" fillId="0" borderId="6" xfId="0" applyFont="1" applyBorder="1"/>
    <xf numFmtId="0" fontId="0" fillId="0" borderId="1" xfId="0" applyBorder="1" applyAlignment="1" applyProtection="1">
      <alignment wrapText="1"/>
      <protection locked="0"/>
    </xf>
    <xf numFmtId="0" fontId="7" fillId="0" borderId="1" xfId="0" applyFont="1" applyBorder="1" applyAlignment="1">
      <alignment wrapText="1"/>
    </xf>
    <xf numFmtId="0" fontId="0" fillId="2" borderId="1" xfId="0" applyFont="1" applyFill="1" applyBorder="1" applyAlignment="1">
      <alignment horizontal="center" vertical="top" wrapText="1" shrinkToFit="1"/>
    </xf>
    <xf numFmtId="0" fontId="8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65" fontId="8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3" fillId="0" borderId="1" xfId="21" applyFont="1" applyBorder="1" applyAlignment="1">
      <alignment horizontal="center" vertical="center" wrapText="1"/>
      <protection/>
    </xf>
    <xf numFmtId="165" fontId="13" fillId="0" borderId="1" xfId="21" applyNumberFormat="1" applyFont="1" applyBorder="1" applyAlignment="1">
      <alignment horizontal="center" vertical="center" wrapText="1"/>
      <protection/>
    </xf>
    <xf numFmtId="0" fontId="14" fillId="0" borderId="1" xfId="21" applyFont="1" applyBorder="1" applyAlignment="1">
      <alignment horizontal="center" vertical="center" wrapText="1"/>
      <protection/>
    </xf>
    <xf numFmtId="165" fontId="14" fillId="0" borderId="1" xfId="21" applyNumberFormat="1" applyFont="1" applyBorder="1" applyAlignment="1">
      <alignment horizontal="center" vertical="center" wrapText="1"/>
      <protection/>
    </xf>
    <xf numFmtId="165" fontId="14" fillId="3" borderId="1" xfId="21" applyNumberFormat="1" applyFont="1" applyFill="1" applyBorder="1" applyAlignment="1">
      <alignment horizontal="center" vertical="center" wrapText="1"/>
      <protection/>
    </xf>
    <xf numFmtId="0" fontId="14" fillId="0" borderId="0" xfId="21" applyFont="1" applyAlignment="1">
      <alignment horizontal="center" vertical="center" wrapText="1"/>
      <protection/>
    </xf>
    <xf numFmtId="165" fontId="14" fillId="0" borderId="0" xfId="21" applyNumberFormat="1" applyFont="1" applyAlignment="1">
      <alignment horizontal="center" vertical="center" wrapText="1"/>
      <protection/>
    </xf>
    <xf numFmtId="0" fontId="8" fillId="0" borderId="0" xfId="0" applyFont="1" applyAlignment="1">
      <alignment horizontal="center" vertical="center" wrapText="1"/>
    </xf>
    <xf numFmtId="165" fontId="8" fillId="2" borderId="1" xfId="0" applyNumberFormat="1" applyFont="1" applyFill="1" applyBorder="1" applyAlignment="1">
      <alignment horizontal="center" vertical="center" wrapText="1"/>
    </xf>
    <xf numFmtId="0" fontId="0" fillId="4" borderId="0" xfId="0" applyFill="1"/>
    <xf numFmtId="0" fontId="9" fillId="0" borderId="1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 wrapText="1"/>
    </xf>
    <xf numFmtId="165" fontId="13" fillId="3" borderId="1" xfId="21" applyNumberFormat="1" applyFont="1" applyFill="1" applyBorder="1" applyAlignment="1">
      <alignment horizontal="center" vertical="center" wrapText="1"/>
      <protection/>
    </xf>
    <xf numFmtId="165" fontId="8" fillId="3" borderId="1" xfId="0" applyNumberFormat="1" applyFont="1" applyFill="1" applyBorder="1" applyAlignment="1">
      <alignment horizontal="center" vertical="center" wrapText="1"/>
    </xf>
    <xf numFmtId="165" fontId="13" fillId="2" borderId="6" xfId="21" applyNumberFormat="1" applyFont="1" applyFill="1" applyBorder="1" applyAlignment="1">
      <alignment horizontal="center" vertical="center" wrapText="1"/>
      <protection/>
    </xf>
    <xf numFmtId="0" fontId="2" fillId="5" borderId="7" xfId="0" applyFont="1" applyFill="1" applyBorder="1" applyAlignment="1">
      <alignment horizontal="center"/>
    </xf>
    <xf numFmtId="0" fontId="0" fillId="0" borderId="8" xfId="0" applyFont="1" applyBorder="1" applyAlignment="1" applyProtection="1">
      <alignment horizontal="left" wrapText="1"/>
      <protection locked="0"/>
    </xf>
    <xf numFmtId="0" fontId="0" fillId="0" borderId="9" xfId="0" applyFont="1" applyBorder="1" applyAlignment="1" applyProtection="1">
      <alignment horizontal="left" wrapText="1"/>
      <protection locked="0"/>
    </xf>
    <xf numFmtId="0" fontId="0" fillId="0" borderId="10" xfId="0" applyFont="1" applyBorder="1" applyAlignment="1" applyProtection="1">
      <alignment horizontal="left" wrapText="1"/>
      <protection locked="0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Normální 2" xfId="21"/>
    <cellStyle name="Normální 2 2" xfId="22"/>
    <cellStyle name="Normální 2 3" xfId="23"/>
    <cellStyle name="Normální 3" xfId="2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5.png" /><Relationship Id="rId3" Type="http://schemas.openxmlformats.org/officeDocument/2006/relationships/image" Target="../media/image16.jpeg" /><Relationship Id="rId4" Type="http://schemas.openxmlformats.org/officeDocument/2006/relationships/image" Target="../media/image1.jpeg" /><Relationship Id="rId5" Type="http://schemas.openxmlformats.org/officeDocument/2006/relationships/image" Target="../media/image2.jpeg" /><Relationship Id="rId6" Type="http://schemas.openxmlformats.org/officeDocument/2006/relationships/image" Target="../media/image4.jpeg" /><Relationship Id="rId7" Type="http://schemas.openxmlformats.org/officeDocument/2006/relationships/image" Target="../media/image11.png" /><Relationship Id="rId8" Type="http://schemas.openxmlformats.org/officeDocument/2006/relationships/image" Target="../media/image13.png" /><Relationship Id="rId9" Type="http://schemas.openxmlformats.org/officeDocument/2006/relationships/image" Target="../media/image14.png" /><Relationship Id="rId10" Type="http://schemas.openxmlformats.org/officeDocument/2006/relationships/image" Target="../media/image12.png" /><Relationship Id="rId11" Type="http://schemas.openxmlformats.org/officeDocument/2006/relationships/image" Target="../media/image15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pn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Relationship Id="rId13" Type="http://schemas.openxmlformats.org/officeDocument/2006/relationships/image" Target="../media/image13.png" /><Relationship Id="rId14" Type="http://schemas.openxmlformats.org/officeDocument/2006/relationships/image" Target="../media/image14.png" /><Relationship Id="rId15" Type="http://schemas.openxmlformats.org/officeDocument/2006/relationships/image" Target="../media/image1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15</xdr:row>
      <xdr:rowOff>38100</xdr:rowOff>
    </xdr:from>
    <xdr:to>
      <xdr:col>0</xdr:col>
      <xdr:colOff>695325</xdr:colOff>
      <xdr:row>15</xdr:row>
      <xdr:rowOff>600075</xdr:rowOff>
    </xdr:to>
    <xdr:pic>
      <xdr:nvPicPr>
        <xdr:cNvPr id="2304" name="Picture 167" descr="HS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7650" y="13535025"/>
          <a:ext cx="447675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57150</xdr:colOff>
      <xdr:row>3</xdr:row>
      <xdr:rowOff>314325</xdr:rowOff>
    </xdr:from>
    <xdr:to>
      <xdr:col>0</xdr:col>
      <xdr:colOff>876300</xdr:colOff>
      <xdr:row>3</xdr:row>
      <xdr:rowOff>1219200</xdr:rowOff>
    </xdr:to>
    <xdr:pic>
      <xdr:nvPicPr>
        <xdr:cNvPr id="2305" name="Picture 1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" y="1524000"/>
          <a:ext cx="81915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4</xdr:row>
      <xdr:rowOff>95250</xdr:rowOff>
    </xdr:from>
    <xdr:to>
      <xdr:col>0</xdr:col>
      <xdr:colOff>876300</xdr:colOff>
      <xdr:row>4</xdr:row>
      <xdr:rowOff>657225</xdr:rowOff>
    </xdr:to>
    <xdr:pic>
      <xdr:nvPicPr>
        <xdr:cNvPr id="2306" name="Picture 2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50" y="3248025"/>
          <a:ext cx="78105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76200</xdr:colOff>
      <xdr:row>11</xdr:row>
      <xdr:rowOff>771525</xdr:rowOff>
    </xdr:from>
    <xdr:to>
      <xdr:col>0</xdr:col>
      <xdr:colOff>942975</xdr:colOff>
      <xdr:row>11</xdr:row>
      <xdr:rowOff>1123950</xdr:rowOff>
    </xdr:to>
    <xdr:pic>
      <xdr:nvPicPr>
        <xdr:cNvPr id="2307" name="Picture 165" descr="SC2500H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200" y="8420100"/>
          <a:ext cx="8667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</xdr:colOff>
      <xdr:row>12</xdr:row>
      <xdr:rowOff>66675</xdr:rowOff>
    </xdr:from>
    <xdr:to>
      <xdr:col>0</xdr:col>
      <xdr:colOff>914400</xdr:colOff>
      <xdr:row>12</xdr:row>
      <xdr:rowOff>438150</xdr:rowOff>
    </xdr:to>
    <xdr:pic>
      <xdr:nvPicPr>
        <xdr:cNvPr id="2308" name="Picture 166" descr="SC 2500BLL"/>
        <xdr:cNvPicPr preferRelativeResize="1">
          <a:picLocks noChangeAspect="1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5" y="9496425"/>
          <a:ext cx="90487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</xdr:colOff>
      <xdr:row>13</xdr:row>
      <xdr:rowOff>66675</xdr:rowOff>
    </xdr:from>
    <xdr:to>
      <xdr:col>0</xdr:col>
      <xdr:colOff>914400</xdr:colOff>
      <xdr:row>13</xdr:row>
      <xdr:rowOff>476250</xdr:rowOff>
    </xdr:to>
    <xdr:pic>
      <xdr:nvPicPr>
        <xdr:cNvPr id="2309" name="Picture 168" descr="SC 2500BLL"/>
        <xdr:cNvPicPr preferRelativeResize="1">
          <a:picLocks noChangeAspect="1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5" y="11601450"/>
          <a:ext cx="90487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28575</xdr:colOff>
      <xdr:row>16</xdr:row>
      <xdr:rowOff>38100</xdr:rowOff>
    </xdr:from>
    <xdr:to>
      <xdr:col>0</xdr:col>
      <xdr:colOff>923925</xdr:colOff>
      <xdr:row>16</xdr:row>
      <xdr:rowOff>533400</xdr:rowOff>
    </xdr:to>
    <xdr:pic>
      <xdr:nvPicPr>
        <xdr:cNvPr id="2310" name="Picture 171" descr="SC CAT5"/>
        <xdr:cNvPicPr preferRelativeResize="1">
          <a:picLocks noChangeAspect="1"/>
        </xdr:cNvPicPr>
      </xdr:nvPicPr>
      <xdr:blipFill>
        <a:blip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8575" y="15020925"/>
          <a:ext cx="89535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133350</xdr:colOff>
      <xdr:row>17</xdr:row>
      <xdr:rowOff>38100</xdr:rowOff>
    </xdr:from>
    <xdr:to>
      <xdr:col>0</xdr:col>
      <xdr:colOff>771525</xdr:colOff>
      <xdr:row>17</xdr:row>
      <xdr:rowOff>619125</xdr:rowOff>
    </xdr:to>
    <xdr:pic>
      <xdr:nvPicPr>
        <xdr:cNvPr id="2311" name="Picture 1"/>
        <xdr:cNvPicPr preferRelativeResize="1">
          <a:picLocks noChangeAspect="1"/>
        </xdr:cNvPicPr>
      </xdr:nvPicPr>
      <xdr:blipFill>
        <a:blip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33350" y="15611475"/>
          <a:ext cx="63817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133350</xdr:colOff>
      <xdr:row>18</xdr:row>
      <xdr:rowOff>38100</xdr:rowOff>
    </xdr:from>
    <xdr:to>
      <xdr:col>0</xdr:col>
      <xdr:colOff>771525</xdr:colOff>
      <xdr:row>18</xdr:row>
      <xdr:rowOff>619125</xdr:rowOff>
    </xdr:to>
    <xdr:pic>
      <xdr:nvPicPr>
        <xdr:cNvPr id="2312" name="Picture 1"/>
        <xdr:cNvPicPr preferRelativeResize="1">
          <a:picLocks noChangeAspect="1"/>
        </xdr:cNvPicPr>
      </xdr:nvPicPr>
      <xdr:blipFill>
        <a:blip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33350" y="16259175"/>
          <a:ext cx="63817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104775</xdr:colOff>
      <xdr:row>6</xdr:row>
      <xdr:rowOff>209550</xdr:rowOff>
    </xdr:from>
    <xdr:to>
      <xdr:col>0</xdr:col>
      <xdr:colOff>600075</xdr:colOff>
      <xdr:row>6</xdr:row>
      <xdr:rowOff>619125</xdr:rowOff>
    </xdr:to>
    <xdr:pic>
      <xdr:nvPicPr>
        <xdr:cNvPr id="2313" name="Picture 1"/>
        <xdr:cNvPicPr preferRelativeResize="1">
          <a:picLocks noChangeAspect="1"/>
        </xdr:cNvPicPr>
      </xdr:nvPicPr>
      <xdr:blipFill>
        <a:blip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4775" y="4914900"/>
          <a:ext cx="4953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10</xdr:row>
      <xdr:rowOff>57150</xdr:rowOff>
    </xdr:from>
    <xdr:to>
      <xdr:col>0</xdr:col>
      <xdr:colOff>581025</xdr:colOff>
      <xdr:row>10</xdr:row>
      <xdr:rowOff>495300</xdr:rowOff>
    </xdr:to>
    <xdr:pic>
      <xdr:nvPicPr>
        <xdr:cNvPr id="2314" name="Obrázek 13"/>
        <xdr:cNvPicPr preferRelativeResize="1">
          <a:picLocks noChangeAspect="1"/>
        </xdr:cNvPicPr>
      </xdr:nvPicPr>
      <xdr:blipFill>
        <a:blip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50" y="7058025"/>
          <a:ext cx="48577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5</xdr:row>
      <xdr:rowOff>161925</xdr:rowOff>
    </xdr:from>
    <xdr:to>
      <xdr:col>0</xdr:col>
      <xdr:colOff>742950</xdr:colOff>
      <xdr:row>5</xdr:row>
      <xdr:rowOff>628650</xdr:rowOff>
    </xdr:to>
    <xdr:pic>
      <xdr:nvPicPr>
        <xdr:cNvPr id="2315" name="Picture 1"/>
        <xdr:cNvPicPr preferRelativeResize="1">
          <a:picLocks noChangeAspect="1"/>
        </xdr:cNvPicPr>
      </xdr:nvPicPr>
      <xdr:blipFill>
        <a:blip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50" y="4152900"/>
          <a:ext cx="6477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304800</xdr:colOff>
      <xdr:row>9</xdr:row>
      <xdr:rowOff>95250</xdr:rowOff>
    </xdr:from>
    <xdr:to>
      <xdr:col>0</xdr:col>
      <xdr:colOff>704850</xdr:colOff>
      <xdr:row>9</xdr:row>
      <xdr:rowOff>400050</xdr:rowOff>
    </xdr:to>
    <xdr:pic>
      <xdr:nvPicPr>
        <xdr:cNvPr id="2316" name="Obrázek 15"/>
        <xdr:cNvPicPr preferRelativeResize="1">
          <a:picLocks noChangeAspect="1"/>
        </xdr:cNvPicPr>
      </xdr:nvPicPr>
      <xdr:blipFill>
        <a:blip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04800" y="6600825"/>
          <a:ext cx="40005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304800</xdr:colOff>
      <xdr:row>8</xdr:row>
      <xdr:rowOff>95250</xdr:rowOff>
    </xdr:from>
    <xdr:to>
      <xdr:col>0</xdr:col>
      <xdr:colOff>704850</xdr:colOff>
      <xdr:row>8</xdr:row>
      <xdr:rowOff>400050</xdr:rowOff>
    </xdr:to>
    <xdr:pic>
      <xdr:nvPicPr>
        <xdr:cNvPr id="2317" name="Obrázek 16"/>
        <xdr:cNvPicPr preferRelativeResize="1">
          <a:picLocks noChangeAspect="1"/>
        </xdr:cNvPicPr>
      </xdr:nvPicPr>
      <xdr:blipFill>
        <a:blip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04800" y="6105525"/>
          <a:ext cx="40005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304800</xdr:colOff>
      <xdr:row>7</xdr:row>
      <xdr:rowOff>95250</xdr:rowOff>
    </xdr:from>
    <xdr:to>
      <xdr:col>0</xdr:col>
      <xdr:colOff>704850</xdr:colOff>
      <xdr:row>7</xdr:row>
      <xdr:rowOff>400050</xdr:rowOff>
    </xdr:to>
    <xdr:pic>
      <xdr:nvPicPr>
        <xdr:cNvPr id="2318" name="Obrázek 17"/>
        <xdr:cNvPicPr preferRelativeResize="1">
          <a:picLocks noChangeAspect="1"/>
        </xdr:cNvPicPr>
      </xdr:nvPicPr>
      <xdr:blipFill>
        <a:blip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04800" y="5610225"/>
          <a:ext cx="40005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11</xdr:row>
      <xdr:rowOff>771525</xdr:rowOff>
    </xdr:from>
    <xdr:to>
      <xdr:col>0</xdr:col>
      <xdr:colOff>942975</xdr:colOff>
      <xdr:row>11</xdr:row>
      <xdr:rowOff>1247775</xdr:rowOff>
    </xdr:to>
    <xdr:pic>
      <xdr:nvPicPr>
        <xdr:cNvPr id="3413" name="Picture 165" descr="SC2500H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200" y="8420100"/>
          <a:ext cx="86677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</xdr:colOff>
      <xdr:row>12</xdr:row>
      <xdr:rowOff>66675</xdr:rowOff>
    </xdr:from>
    <xdr:to>
      <xdr:col>0</xdr:col>
      <xdr:colOff>914400</xdr:colOff>
      <xdr:row>12</xdr:row>
      <xdr:rowOff>438150</xdr:rowOff>
    </xdr:to>
    <xdr:pic>
      <xdr:nvPicPr>
        <xdr:cNvPr id="3414" name="Picture 166" descr="SC 2500BLL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5" y="9496425"/>
          <a:ext cx="90487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247650</xdr:colOff>
      <xdr:row>15</xdr:row>
      <xdr:rowOff>38100</xdr:rowOff>
    </xdr:from>
    <xdr:to>
      <xdr:col>0</xdr:col>
      <xdr:colOff>695325</xdr:colOff>
      <xdr:row>15</xdr:row>
      <xdr:rowOff>609600</xdr:rowOff>
    </xdr:to>
    <xdr:pic>
      <xdr:nvPicPr>
        <xdr:cNvPr id="3415" name="Picture 167" descr="HS 2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7650" y="13535025"/>
          <a:ext cx="4476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</xdr:colOff>
      <xdr:row>13</xdr:row>
      <xdr:rowOff>66675</xdr:rowOff>
    </xdr:from>
    <xdr:to>
      <xdr:col>0</xdr:col>
      <xdr:colOff>914400</xdr:colOff>
      <xdr:row>13</xdr:row>
      <xdr:rowOff>504825</xdr:rowOff>
    </xdr:to>
    <xdr:pic>
      <xdr:nvPicPr>
        <xdr:cNvPr id="3416" name="Picture 168" descr="SC 2500BLL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5" y="11601450"/>
          <a:ext cx="90487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28575</xdr:colOff>
      <xdr:row>21</xdr:row>
      <xdr:rowOff>38100</xdr:rowOff>
    </xdr:from>
    <xdr:to>
      <xdr:col>0</xdr:col>
      <xdr:colOff>923925</xdr:colOff>
      <xdr:row>21</xdr:row>
      <xdr:rowOff>523875</xdr:rowOff>
    </xdr:to>
    <xdr:pic>
      <xdr:nvPicPr>
        <xdr:cNvPr id="3417" name="Picture 171" descr="SC CAT5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8575" y="20993100"/>
          <a:ext cx="89535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57150</xdr:colOff>
      <xdr:row>3</xdr:row>
      <xdr:rowOff>314325</xdr:rowOff>
    </xdr:from>
    <xdr:to>
      <xdr:col>0</xdr:col>
      <xdr:colOff>876300</xdr:colOff>
      <xdr:row>3</xdr:row>
      <xdr:rowOff>1095375</xdr:rowOff>
    </xdr:to>
    <xdr:pic>
      <xdr:nvPicPr>
        <xdr:cNvPr id="3418" name="Picture 1"/>
        <xdr:cNvPicPr preferRelativeResize="1">
          <a:picLocks noChangeAspect="1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" y="1524000"/>
          <a:ext cx="81915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4</xdr:row>
      <xdr:rowOff>95250</xdr:rowOff>
    </xdr:from>
    <xdr:to>
      <xdr:col>0</xdr:col>
      <xdr:colOff>876300</xdr:colOff>
      <xdr:row>4</xdr:row>
      <xdr:rowOff>704850</xdr:rowOff>
    </xdr:to>
    <xdr:pic>
      <xdr:nvPicPr>
        <xdr:cNvPr id="3419" name="Picture 2"/>
        <xdr:cNvPicPr preferRelativeResize="1">
          <a:picLocks noChangeAspect="1"/>
        </xdr:cNvPicPr>
      </xdr:nvPicPr>
      <xdr:blipFill>
        <a:blip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50" y="3248025"/>
          <a:ext cx="7810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16</xdr:row>
      <xdr:rowOff>19050</xdr:rowOff>
    </xdr:from>
    <xdr:to>
      <xdr:col>0</xdr:col>
      <xdr:colOff>828675</xdr:colOff>
      <xdr:row>16</xdr:row>
      <xdr:rowOff>600075</xdr:rowOff>
    </xdr:to>
    <xdr:pic>
      <xdr:nvPicPr>
        <xdr:cNvPr id="3420" name="Picture 177" descr="SC 2500CR"/>
        <xdr:cNvPicPr preferRelativeResize="1">
          <a:picLocks noChangeAspect="1"/>
        </xdr:cNvPicPr>
      </xdr:nvPicPr>
      <xdr:blipFill>
        <a:blip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8100" y="15039975"/>
          <a:ext cx="79057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17</xdr:row>
      <xdr:rowOff>114300</xdr:rowOff>
    </xdr:from>
    <xdr:to>
      <xdr:col>0</xdr:col>
      <xdr:colOff>1085850</xdr:colOff>
      <xdr:row>17</xdr:row>
      <xdr:rowOff>571500</xdr:rowOff>
    </xdr:to>
    <xdr:pic>
      <xdr:nvPicPr>
        <xdr:cNvPr id="3421" name="Picture 2"/>
        <xdr:cNvPicPr preferRelativeResize="1">
          <a:picLocks noChangeAspect="1"/>
        </xdr:cNvPicPr>
      </xdr:nvPicPr>
      <xdr:blipFill>
        <a:blip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8100" y="15944850"/>
          <a:ext cx="10477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</xdr:colOff>
      <xdr:row>19</xdr:row>
      <xdr:rowOff>28575</xdr:rowOff>
    </xdr:from>
    <xdr:to>
      <xdr:col>0</xdr:col>
      <xdr:colOff>895350</xdr:colOff>
      <xdr:row>19</xdr:row>
      <xdr:rowOff>676275</xdr:rowOff>
    </xdr:to>
    <xdr:pic>
      <xdr:nvPicPr>
        <xdr:cNvPr id="3422" name="Picture 181" descr="SC2500IX4"/>
        <xdr:cNvPicPr preferRelativeResize="1">
          <a:picLocks noChangeAspect="1"/>
        </xdr:cNvPicPr>
      </xdr:nvPicPr>
      <xdr:blipFill>
        <a:blip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5" y="18773775"/>
          <a:ext cx="88582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</xdr:colOff>
      <xdr:row>18</xdr:row>
      <xdr:rowOff>28575</xdr:rowOff>
    </xdr:from>
    <xdr:to>
      <xdr:col>0</xdr:col>
      <xdr:colOff>895350</xdr:colOff>
      <xdr:row>18</xdr:row>
      <xdr:rowOff>476250</xdr:rowOff>
    </xdr:to>
    <xdr:pic>
      <xdr:nvPicPr>
        <xdr:cNvPr id="3423" name="Picture 184" descr="SC2500IX4"/>
        <xdr:cNvPicPr preferRelativeResize="1">
          <a:picLocks noChangeAspect="1"/>
        </xdr:cNvPicPr>
      </xdr:nvPicPr>
      <xdr:blipFill>
        <a:blip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5" y="17316450"/>
          <a:ext cx="8858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47625</xdr:colOff>
      <xdr:row>20</xdr:row>
      <xdr:rowOff>38100</xdr:rowOff>
    </xdr:from>
    <xdr:to>
      <xdr:col>0</xdr:col>
      <xdr:colOff>866775</xdr:colOff>
      <xdr:row>20</xdr:row>
      <xdr:rowOff>628650</xdr:rowOff>
    </xdr:to>
    <xdr:pic>
      <xdr:nvPicPr>
        <xdr:cNvPr id="3424" name="Picture 185" descr="KVM Cable"/>
        <xdr:cNvPicPr preferRelativeResize="1">
          <a:picLocks noChangeAspect="1"/>
        </xdr:cNvPicPr>
      </xdr:nvPicPr>
      <xdr:blipFill>
        <a:blip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7625" y="20240625"/>
          <a:ext cx="8191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133350</xdr:colOff>
      <xdr:row>22</xdr:row>
      <xdr:rowOff>38100</xdr:rowOff>
    </xdr:from>
    <xdr:to>
      <xdr:col>0</xdr:col>
      <xdr:colOff>771525</xdr:colOff>
      <xdr:row>22</xdr:row>
      <xdr:rowOff>619125</xdr:rowOff>
    </xdr:to>
    <xdr:pic>
      <xdr:nvPicPr>
        <xdr:cNvPr id="3425" name="Picture 1"/>
        <xdr:cNvPicPr preferRelativeResize="1">
          <a:picLocks noChangeAspect="1"/>
        </xdr:cNvPicPr>
      </xdr:nvPicPr>
      <xdr:blipFill>
        <a:blip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33350" y="21583650"/>
          <a:ext cx="63817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133350</xdr:colOff>
      <xdr:row>23</xdr:row>
      <xdr:rowOff>38100</xdr:rowOff>
    </xdr:from>
    <xdr:to>
      <xdr:col>0</xdr:col>
      <xdr:colOff>771525</xdr:colOff>
      <xdr:row>23</xdr:row>
      <xdr:rowOff>619125</xdr:rowOff>
    </xdr:to>
    <xdr:pic>
      <xdr:nvPicPr>
        <xdr:cNvPr id="3426" name="Picture 1"/>
        <xdr:cNvPicPr preferRelativeResize="1">
          <a:picLocks noChangeAspect="1"/>
        </xdr:cNvPicPr>
      </xdr:nvPicPr>
      <xdr:blipFill>
        <a:blip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33350" y="22231350"/>
          <a:ext cx="63817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5</xdr:row>
      <xdr:rowOff>161925</xdr:rowOff>
    </xdr:from>
    <xdr:to>
      <xdr:col>0</xdr:col>
      <xdr:colOff>742950</xdr:colOff>
      <xdr:row>5</xdr:row>
      <xdr:rowOff>628650</xdr:rowOff>
    </xdr:to>
    <xdr:pic>
      <xdr:nvPicPr>
        <xdr:cNvPr id="3427" name="Picture 1"/>
        <xdr:cNvPicPr preferRelativeResize="1">
          <a:picLocks noChangeAspect="1"/>
        </xdr:cNvPicPr>
      </xdr:nvPicPr>
      <xdr:blipFill>
        <a:blip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50" y="4152900"/>
          <a:ext cx="6477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104775</xdr:colOff>
      <xdr:row>6</xdr:row>
      <xdr:rowOff>209550</xdr:rowOff>
    </xdr:from>
    <xdr:to>
      <xdr:col>0</xdr:col>
      <xdr:colOff>600075</xdr:colOff>
      <xdr:row>6</xdr:row>
      <xdr:rowOff>619125</xdr:rowOff>
    </xdr:to>
    <xdr:pic>
      <xdr:nvPicPr>
        <xdr:cNvPr id="3428" name="Picture 1"/>
        <xdr:cNvPicPr preferRelativeResize="1">
          <a:picLocks noChangeAspect="1"/>
        </xdr:cNvPicPr>
      </xdr:nvPicPr>
      <xdr:blipFill>
        <a:blip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4775" y="4914900"/>
          <a:ext cx="4953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10</xdr:row>
      <xdr:rowOff>57150</xdr:rowOff>
    </xdr:from>
    <xdr:to>
      <xdr:col>0</xdr:col>
      <xdr:colOff>581025</xdr:colOff>
      <xdr:row>10</xdr:row>
      <xdr:rowOff>533400</xdr:rowOff>
    </xdr:to>
    <xdr:pic>
      <xdr:nvPicPr>
        <xdr:cNvPr id="3429" name="Obrázek 20"/>
        <xdr:cNvPicPr preferRelativeResize="1">
          <a:picLocks noChangeAspect="1"/>
        </xdr:cNvPicPr>
      </xdr:nvPicPr>
      <xdr:blipFill>
        <a:blip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50" y="7058025"/>
          <a:ext cx="48577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304800</xdr:colOff>
      <xdr:row>9</xdr:row>
      <xdr:rowOff>95250</xdr:rowOff>
    </xdr:from>
    <xdr:to>
      <xdr:col>0</xdr:col>
      <xdr:colOff>704850</xdr:colOff>
      <xdr:row>9</xdr:row>
      <xdr:rowOff>400050</xdr:rowOff>
    </xdr:to>
    <xdr:pic>
      <xdr:nvPicPr>
        <xdr:cNvPr id="3430" name="Obrázek 21"/>
        <xdr:cNvPicPr preferRelativeResize="1">
          <a:picLocks noChangeAspect="1"/>
        </xdr:cNvPicPr>
      </xdr:nvPicPr>
      <xdr:blipFill>
        <a:blip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04800" y="6600825"/>
          <a:ext cx="40005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304800</xdr:colOff>
      <xdr:row>8</xdr:row>
      <xdr:rowOff>95250</xdr:rowOff>
    </xdr:from>
    <xdr:to>
      <xdr:col>0</xdr:col>
      <xdr:colOff>704850</xdr:colOff>
      <xdr:row>8</xdr:row>
      <xdr:rowOff>400050</xdr:rowOff>
    </xdr:to>
    <xdr:pic>
      <xdr:nvPicPr>
        <xdr:cNvPr id="3431" name="Obrázek 22"/>
        <xdr:cNvPicPr preferRelativeResize="1">
          <a:picLocks noChangeAspect="1"/>
        </xdr:cNvPicPr>
      </xdr:nvPicPr>
      <xdr:blipFill>
        <a:blip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04800" y="6105525"/>
          <a:ext cx="40005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304800</xdr:colOff>
      <xdr:row>7</xdr:row>
      <xdr:rowOff>95250</xdr:rowOff>
    </xdr:from>
    <xdr:to>
      <xdr:col>0</xdr:col>
      <xdr:colOff>704850</xdr:colOff>
      <xdr:row>7</xdr:row>
      <xdr:rowOff>400050</xdr:rowOff>
    </xdr:to>
    <xdr:pic>
      <xdr:nvPicPr>
        <xdr:cNvPr id="3432" name="Obrázek 23"/>
        <xdr:cNvPicPr preferRelativeResize="1">
          <a:picLocks noChangeAspect="1"/>
        </xdr:cNvPicPr>
      </xdr:nvPicPr>
      <xdr:blipFill>
        <a:blip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04800" y="5610225"/>
          <a:ext cx="40005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</sheetPr>
  <dimension ref="A1:K28"/>
  <sheetViews>
    <sheetView workbookViewId="0" topLeftCell="A1">
      <pane xSplit="1" ySplit="3" topLeftCell="B4" activePane="bottomRight" state="frozen"/>
      <selection pane="topRight" activeCell="B1" sqref="B1"/>
      <selection pane="bottomLeft" activeCell="A4" sqref="A4"/>
      <selection pane="bottomRight" activeCell="B4" sqref="B4"/>
    </sheetView>
  </sheetViews>
  <sheetFormatPr defaultColWidth="9.00390625" defaultRowHeight="12.75"/>
  <cols>
    <col min="1" max="1" width="14.25390625" style="0" customWidth="1"/>
    <col min="2" max="2" width="21.875" style="0" customWidth="1"/>
    <col min="3" max="3" width="21.875" style="0" hidden="1" customWidth="1"/>
    <col min="4" max="4" width="14.625" style="6" customWidth="1"/>
    <col min="5" max="5" width="20.75390625" style="8" bestFit="1" customWidth="1"/>
    <col min="6" max="6" width="51.00390625" style="0" customWidth="1"/>
    <col min="7" max="7" width="51.00390625" style="0" hidden="1" customWidth="1"/>
    <col min="8" max="8" width="20.125" style="7" customWidth="1"/>
    <col min="9" max="9" width="8.125" style="0" bestFit="1" customWidth="1"/>
    <col min="10" max="10" width="12.75390625" style="4" customWidth="1"/>
    <col min="11" max="11" width="29.375" style="0" customWidth="1"/>
  </cols>
  <sheetData>
    <row r="1" spans="1:11" ht="25.5">
      <c r="A1" s="23" t="s">
        <v>0</v>
      </c>
      <c r="B1" s="9" t="s">
        <v>1</v>
      </c>
      <c r="C1" s="9"/>
      <c r="D1" s="9" t="s">
        <v>2</v>
      </c>
      <c r="E1" s="5" t="s">
        <v>3</v>
      </c>
      <c r="F1" s="1" t="s">
        <v>4</v>
      </c>
      <c r="G1" s="1"/>
      <c r="H1" s="1" t="s">
        <v>5</v>
      </c>
      <c r="I1" s="1" t="s">
        <v>6</v>
      </c>
      <c r="J1" s="3" t="s">
        <v>7</v>
      </c>
      <c r="K1" s="6"/>
    </row>
    <row r="2" spans="1:10" s="12" customFormat="1" ht="12.75">
      <c r="A2" s="46" t="s">
        <v>8</v>
      </c>
      <c r="B2" s="46"/>
      <c r="C2" s="46"/>
      <c r="D2" s="46"/>
      <c r="E2" s="46"/>
      <c r="F2" s="46"/>
      <c r="G2" s="46"/>
      <c r="H2" s="46"/>
      <c r="I2" s="46"/>
      <c r="J2" s="46"/>
    </row>
    <row r="3" spans="1:10" s="12" customFormat="1" ht="57" customHeight="1">
      <c r="A3" s="47" t="s">
        <v>9</v>
      </c>
      <c r="B3" s="48"/>
      <c r="C3" s="48"/>
      <c r="D3" s="48"/>
      <c r="E3" s="48"/>
      <c r="F3" s="48"/>
      <c r="G3" s="48"/>
      <c r="H3" s="48"/>
      <c r="I3" s="48"/>
      <c r="J3" s="49"/>
    </row>
    <row r="4" spans="1:10" s="12" customFormat="1" ht="153">
      <c r="A4" s="13"/>
      <c r="B4" s="11" t="s">
        <v>10</v>
      </c>
      <c r="C4" s="11"/>
      <c r="D4" s="11" t="s">
        <v>11</v>
      </c>
      <c r="E4" s="11" t="s">
        <v>12</v>
      </c>
      <c r="F4" s="11" t="s">
        <v>13</v>
      </c>
      <c r="G4" s="14"/>
      <c r="H4" s="15">
        <v>1200</v>
      </c>
      <c r="I4" s="15">
        <v>24</v>
      </c>
      <c r="J4" s="15">
        <f aca="true" t="shared" si="0" ref="J4:J23">H4*I4</f>
        <v>28800</v>
      </c>
    </row>
    <row r="5" spans="1:10" s="12" customFormat="1" ht="66" customHeight="1">
      <c r="A5" s="13"/>
      <c r="B5" s="11" t="s">
        <v>14</v>
      </c>
      <c r="C5" s="11"/>
      <c r="D5" s="11" t="s">
        <v>11</v>
      </c>
      <c r="E5" s="11" t="s">
        <v>15</v>
      </c>
      <c r="F5" s="11" t="s">
        <v>16</v>
      </c>
      <c r="G5" s="14"/>
      <c r="H5" s="15">
        <v>7000</v>
      </c>
      <c r="I5" s="15">
        <v>24</v>
      </c>
      <c r="J5" s="15">
        <f t="shared" si="0"/>
        <v>168000</v>
      </c>
    </row>
    <row r="6" spans="1:10" s="12" customFormat="1" ht="56.45" customHeight="1">
      <c r="A6" s="13"/>
      <c r="B6" s="11" t="s">
        <v>17</v>
      </c>
      <c r="C6" s="11"/>
      <c r="D6" s="11" t="s">
        <v>11</v>
      </c>
      <c r="E6" s="11" t="s">
        <v>18</v>
      </c>
      <c r="F6" s="21" t="s">
        <v>19</v>
      </c>
      <c r="G6" s="14"/>
      <c r="H6" s="15">
        <v>5000</v>
      </c>
      <c r="I6" s="15">
        <v>4</v>
      </c>
      <c r="J6" s="15">
        <f t="shared" si="0"/>
        <v>20000</v>
      </c>
    </row>
    <row r="7" spans="1:10" s="12" customFormat="1" ht="63.75">
      <c r="A7" s="13"/>
      <c r="B7" s="11" t="s">
        <v>20</v>
      </c>
      <c r="C7" s="11"/>
      <c r="D7" s="11" t="s">
        <v>11</v>
      </c>
      <c r="E7" s="11" t="s">
        <v>21</v>
      </c>
      <c r="F7" s="21" t="s">
        <v>22</v>
      </c>
      <c r="G7" s="14"/>
      <c r="H7" s="15">
        <v>24400</v>
      </c>
      <c r="I7" s="15">
        <v>1</v>
      </c>
      <c r="J7" s="15">
        <f t="shared" si="0"/>
        <v>24400</v>
      </c>
    </row>
    <row r="8" spans="1:10" s="12" customFormat="1" ht="39.6" customHeight="1">
      <c r="A8" s="13"/>
      <c r="B8" s="11" t="s">
        <v>23</v>
      </c>
      <c r="C8" s="11"/>
      <c r="D8" s="11" t="s">
        <v>11</v>
      </c>
      <c r="E8" s="11" t="s">
        <v>24</v>
      </c>
      <c r="F8" s="11" t="s">
        <v>25</v>
      </c>
      <c r="G8" s="14"/>
      <c r="H8" s="15">
        <f>SUM(J4:J7)*0.1</f>
        <v>24120</v>
      </c>
      <c r="I8" s="15">
        <v>4</v>
      </c>
      <c r="J8" s="15">
        <f t="shared" si="0"/>
        <v>96480</v>
      </c>
    </row>
    <row r="9" spans="1:10" s="12" customFormat="1" ht="39.6" customHeight="1">
      <c r="A9" s="13"/>
      <c r="B9" s="11" t="s">
        <v>26</v>
      </c>
      <c r="C9" s="11"/>
      <c r="D9" s="11" t="s">
        <v>11</v>
      </c>
      <c r="E9" s="11" t="s">
        <v>27</v>
      </c>
      <c r="F9" s="11" t="s">
        <v>28</v>
      </c>
      <c r="G9" s="14"/>
      <c r="H9" s="15">
        <f>SUM(J4:J7)*0.15</f>
        <v>36180</v>
      </c>
      <c r="I9" s="15">
        <v>0</v>
      </c>
      <c r="J9" s="15">
        <f t="shared" si="0"/>
        <v>0</v>
      </c>
    </row>
    <row r="10" spans="1:10" s="12" customFormat="1" ht="39.6" customHeight="1">
      <c r="A10" s="13"/>
      <c r="B10" s="11" t="s">
        <v>29</v>
      </c>
      <c r="C10" s="11"/>
      <c r="D10" s="11" t="s">
        <v>11</v>
      </c>
      <c r="E10" s="11" t="s">
        <v>30</v>
      </c>
      <c r="F10" s="11" t="s">
        <v>31</v>
      </c>
      <c r="G10" s="14"/>
      <c r="H10" s="15">
        <f>SUM(J4:J7)*0.3</f>
        <v>72360</v>
      </c>
      <c r="I10" s="15">
        <v>0</v>
      </c>
      <c r="J10" s="15">
        <f t="shared" si="0"/>
        <v>0</v>
      </c>
    </row>
    <row r="11" spans="1:10" s="12" customFormat="1" ht="51">
      <c r="A11" s="13"/>
      <c r="B11" s="11"/>
      <c r="C11" s="11"/>
      <c r="D11" s="11"/>
      <c r="E11" s="11"/>
      <c r="F11" s="11" t="s">
        <v>32</v>
      </c>
      <c r="G11" s="14"/>
      <c r="H11" s="15">
        <v>40000</v>
      </c>
      <c r="I11" s="15">
        <v>1</v>
      </c>
      <c r="J11" s="15">
        <f t="shared" si="0"/>
        <v>40000</v>
      </c>
    </row>
    <row r="12" spans="1:10" s="12" customFormat="1" ht="140.25">
      <c r="A12" s="13"/>
      <c r="B12" s="11" t="s">
        <v>33</v>
      </c>
      <c r="C12" s="11"/>
      <c r="D12" s="11" t="s">
        <v>11</v>
      </c>
      <c r="E12" s="11" t="s">
        <v>34</v>
      </c>
      <c r="F12" s="11" t="s">
        <v>35</v>
      </c>
      <c r="G12" s="14"/>
      <c r="H12" s="15">
        <v>45000</v>
      </c>
      <c r="I12" s="15">
        <v>1</v>
      </c>
      <c r="J12" s="15">
        <f t="shared" si="0"/>
        <v>45000</v>
      </c>
    </row>
    <row r="13" spans="1:10" s="12" customFormat="1" ht="165.75">
      <c r="A13" s="13"/>
      <c r="B13" s="11" t="s">
        <v>36</v>
      </c>
      <c r="C13" s="11"/>
      <c r="D13" s="11" t="s">
        <v>11</v>
      </c>
      <c r="E13" s="11" t="s">
        <v>37</v>
      </c>
      <c r="F13" s="11" t="s">
        <v>38</v>
      </c>
      <c r="G13" s="14"/>
      <c r="H13" s="15">
        <v>13300</v>
      </c>
      <c r="I13" s="15">
        <v>1</v>
      </c>
      <c r="J13" s="15">
        <f t="shared" si="0"/>
        <v>13300</v>
      </c>
    </row>
    <row r="14" spans="1:10" s="12" customFormat="1" ht="127.5">
      <c r="A14" s="13"/>
      <c r="B14" s="11" t="s">
        <v>39</v>
      </c>
      <c r="C14" s="11"/>
      <c r="D14" s="11" t="s">
        <v>11</v>
      </c>
      <c r="E14" s="11" t="s">
        <v>40</v>
      </c>
      <c r="F14" s="11" t="s">
        <v>41</v>
      </c>
      <c r="G14" s="14"/>
      <c r="H14" s="15">
        <v>9200</v>
      </c>
      <c r="I14" s="15">
        <v>24</v>
      </c>
      <c r="J14" s="15">
        <f t="shared" si="0"/>
        <v>220800</v>
      </c>
    </row>
    <row r="15" spans="1:10" s="12" customFormat="1" ht="27" customHeight="1">
      <c r="A15" s="13"/>
      <c r="B15" s="11" t="s">
        <v>42</v>
      </c>
      <c r="C15" s="11"/>
      <c r="D15" s="11" t="s">
        <v>43</v>
      </c>
      <c r="E15" s="11" t="s">
        <v>44</v>
      </c>
      <c r="F15" s="11" t="s">
        <v>45</v>
      </c>
      <c r="G15" s="14"/>
      <c r="H15" s="15">
        <v>390</v>
      </c>
      <c r="I15" s="15">
        <v>25</v>
      </c>
      <c r="J15" s="15">
        <f>H15*I15</f>
        <v>9750</v>
      </c>
    </row>
    <row r="16" spans="1:10" s="12" customFormat="1" ht="117.6" customHeight="1">
      <c r="A16" s="13"/>
      <c r="B16" s="11" t="s">
        <v>46</v>
      </c>
      <c r="C16" s="11"/>
      <c r="D16" s="11" t="s">
        <v>11</v>
      </c>
      <c r="E16" s="11" t="s">
        <v>47</v>
      </c>
      <c r="F16" s="11" t="s">
        <v>48</v>
      </c>
      <c r="G16" s="14"/>
      <c r="H16" s="15">
        <v>1900</v>
      </c>
      <c r="I16" s="15">
        <v>25</v>
      </c>
      <c r="J16" s="15">
        <f t="shared" si="0"/>
        <v>47500</v>
      </c>
    </row>
    <row r="17" spans="1:10" s="12" customFormat="1" ht="46.5" customHeight="1">
      <c r="A17" s="13"/>
      <c r="B17" s="11" t="s">
        <v>49</v>
      </c>
      <c r="C17" s="11"/>
      <c r="D17" s="11" t="s">
        <v>11</v>
      </c>
      <c r="E17" s="11" t="s">
        <v>50</v>
      </c>
      <c r="F17" s="11" t="s">
        <v>51</v>
      </c>
      <c r="G17" s="14"/>
      <c r="H17" s="15">
        <v>860</v>
      </c>
      <c r="I17" s="15">
        <v>24</v>
      </c>
      <c r="J17" s="15">
        <f t="shared" si="0"/>
        <v>20640</v>
      </c>
    </row>
    <row r="18" spans="1:10" s="12" customFormat="1" ht="51" customHeight="1">
      <c r="A18" s="13"/>
      <c r="B18" s="11"/>
      <c r="C18" s="11"/>
      <c r="D18" s="11"/>
      <c r="E18" s="11"/>
      <c r="F18" s="11" t="s">
        <v>52</v>
      </c>
      <c r="G18" s="14"/>
      <c r="H18" s="15">
        <v>38000</v>
      </c>
      <c r="I18" s="15">
        <v>1</v>
      </c>
      <c r="J18" s="15">
        <f t="shared" si="0"/>
        <v>38000</v>
      </c>
    </row>
    <row r="19" spans="1:10" s="12" customFormat="1" ht="51" customHeight="1">
      <c r="A19" s="13"/>
      <c r="B19" s="11"/>
      <c r="C19" s="11"/>
      <c r="D19" s="11"/>
      <c r="E19" s="11"/>
      <c r="F19" s="11" t="s">
        <v>53</v>
      </c>
      <c r="G19" s="14"/>
      <c r="H19" s="15">
        <v>19000</v>
      </c>
      <c r="I19" s="15">
        <v>24</v>
      </c>
      <c r="J19" s="15">
        <f t="shared" si="0"/>
        <v>456000</v>
      </c>
    </row>
    <row r="20" spans="1:10" s="12" customFormat="1" ht="51" customHeight="1">
      <c r="A20" s="13"/>
      <c r="B20" s="11"/>
      <c r="C20" s="11"/>
      <c r="D20" s="11"/>
      <c r="E20" s="11"/>
      <c r="F20" s="11" t="s">
        <v>54</v>
      </c>
      <c r="G20" s="14"/>
      <c r="H20" s="15">
        <v>60000</v>
      </c>
      <c r="I20" s="15">
        <v>1</v>
      </c>
      <c r="J20" s="15">
        <f t="shared" si="0"/>
        <v>60000</v>
      </c>
    </row>
    <row r="21" spans="1:10" s="12" customFormat="1" ht="51" customHeight="1">
      <c r="A21" s="13"/>
      <c r="B21" s="11"/>
      <c r="C21" s="11"/>
      <c r="D21" s="11"/>
      <c r="E21" s="11"/>
      <c r="F21" s="11" t="s">
        <v>55</v>
      </c>
      <c r="G21" s="14"/>
      <c r="H21" s="15">
        <v>12000</v>
      </c>
      <c r="I21" s="15">
        <v>1</v>
      </c>
      <c r="J21" s="15">
        <f t="shared" si="0"/>
        <v>12000</v>
      </c>
    </row>
    <row r="22" spans="1:10" s="12" customFormat="1" ht="63.75">
      <c r="A22" s="13"/>
      <c r="B22" s="11" t="s">
        <v>56</v>
      </c>
      <c r="C22" s="11"/>
      <c r="D22" s="11" t="s">
        <v>11</v>
      </c>
      <c r="E22" s="11" t="s">
        <v>57</v>
      </c>
      <c r="F22" s="11" t="s">
        <v>58</v>
      </c>
      <c r="G22" s="14"/>
      <c r="H22" s="15">
        <f>9400+3000</f>
        <v>12400</v>
      </c>
      <c r="I22" s="15">
        <v>1</v>
      </c>
      <c r="J22" s="15">
        <f t="shared" si="0"/>
        <v>12400</v>
      </c>
    </row>
    <row r="23" spans="1:10" s="12" customFormat="1" ht="63.75">
      <c r="A23" s="13"/>
      <c r="B23" s="11" t="s">
        <v>59</v>
      </c>
      <c r="C23" s="11"/>
      <c r="D23" s="11" t="s">
        <v>11</v>
      </c>
      <c r="E23" s="11" t="s">
        <v>60</v>
      </c>
      <c r="F23" s="11" t="s">
        <v>61</v>
      </c>
      <c r="G23" s="14"/>
      <c r="H23" s="15">
        <f>9400+3000</f>
        <v>12400</v>
      </c>
      <c r="I23" s="15">
        <v>1</v>
      </c>
      <c r="J23" s="15">
        <f t="shared" si="0"/>
        <v>12400</v>
      </c>
    </row>
    <row r="24" spans="1:10" s="12" customFormat="1" ht="13.5" thickBot="1">
      <c r="A24" s="50" t="s">
        <v>62</v>
      </c>
      <c r="B24" s="51"/>
      <c r="C24" s="51"/>
      <c r="D24" s="52"/>
      <c r="E24" s="52"/>
      <c r="F24" s="52"/>
      <c r="G24" s="52"/>
      <c r="H24" s="52"/>
      <c r="I24" s="52"/>
      <c r="J24" s="10">
        <f>SUM(J4:J23)</f>
        <v>1325470</v>
      </c>
    </row>
    <row r="27" spans="5:6" ht="25.5">
      <c r="E27" s="22" t="s">
        <v>63</v>
      </c>
      <c r="F27" s="11" t="s">
        <v>64</v>
      </c>
    </row>
    <row r="28" ht="25.5">
      <c r="F28" s="11" t="s">
        <v>65</v>
      </c>
    </row>
  </sheetData>
  <mergeCells count="3">
    <mergeCell ref="A2:J2"/>
    <mergeCell ref="A3:J3"/>
    <mergeCell ref="A24:I24"/>
  </mergeCells>
  <printOptions/>
  <pageMargins left="0.787401575" right="0.787401575" top="0.984251969" bottom="0.984251969" header="0.4921259845" footer="0.4921259845"/>
  <pageSetup horizontalDpi="300" verticalDpi="300" orientation="portrait" paperSize="9" scale="4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3"/>
  <sheetViews>
    <sheetView workbookViewId="0" topLeftCell="A1">
      <pane xSplit="1" ySplit="3" topLeftCell="B4" activePane="bottomRight" state="frozen"/>
      <selection pane="topRight" activeCell="B1" sqref="B1"/>
      <selection pane="bottomLeft" activeCell="A4" sqref="A4"/>
      <selection pane="bottomRight" activeCell="B4" sqref="B4"/>
    </sheetView>
  </sheetViews>
  <sheetFormatPr defaultColWidth="9.00390625" defaultRowHeight="12.75"/>
  <cols>
    <col min="1" max="1" width="14.25390625" style="0" customWidth="1"/>
    <col min="2" max="2" width="21.875" style="0" customWidth="1"/>
    <col min="3" max="3" width="21.875" style="0" hidden="1" customWidth="1"/>
    <col min="4" max="4" width="14.625" style="6" customWidth="1"/>
    <col min="5" max="5" width="20.75390625" style="8" bestFit="1" customWidth="1"/>
    <col min="6" max="6" width="51.00390625" style="0" customWidth="1"/>
    <col min="7" max="7" width="51.00390625" style="0" hidden="1" customWidth="1"/>
    <col min="8" max="8" width="20.125" style="7" customWidth="1"/>
    <col min="9" max="9" width="8.125" style="0" bestFit="1" customWidth="1"/>
    <col min="10" max="10" width="12.75390625" style="4" customWidth="1"/>
    <col min="11" max="11" width="30.25390625" style="0" customWidth="1"/>
  </cols>
  <sheetData>
    <row r="1" spans="1:11" ht="25.5">
      <c r="A1" s="23" t="s">
        <v>0</v>
      </c>
      <c r="B1" s="9" t="s">
        <v>1</v>
      </c>
      <c r="C1" s="9"/>
      <c r="D1" s="9" t="s">
        <v>2</v>
      </c>
      <c r="E1" s="5" t="s">
        <v>3</v>
      </c>
      <c r="F1" s="1" t="s">
        <v>4</v>
      </c>
      <c r="G1" s="1"/>
      <c r="H1" s="1" t="s">
        <v>5</v>
      </c>
      <c r="I1" s="1" t="s">
        <v>6</v>
      </c>
      <c r="J1" s="3" t="s">
        <v>7</v>
      </c>
      <c r="K1" s="6"/>
    </row>
    <row r="2" spans="1:10" s="12" customFormat="1" ht="12.75">
      <c r="A2" s="46" t="s">
        <v>66</v>
      </c>
      <c r="B2" s="46"/>
      <c r="C2" s="46"/>
      <c r="D2" s="46"/>
      <c r="E2" s="46"/>
      <c r="F2" s="46"/>
      <c r="G2" s="46"/>
      <c r="H2" s="46"/>
      <c r="I2" s="46"/>
      <c r="J2" s="46"/>
    </row>
    <row r="3" spans="1:10" s="12" customFormat="1" ht="57" customHeight="1">
      <c r="A3" s="47" t="s">
        <v>67</v>
      </c>
      <c r="B3" s="48"/>
      <c r="C3" s="48"/>
      <c r="D3" s="48"/>
      <c r="E3" s="48"/>
      <c r="F3" s="48"/>
      <c r="G3" s="48"/>
      <c r="H3" s="48"/>
      <c r="I3" s="48"/>
      <c r="J3" s="49"/>
    </row>
    <row r="4" spans="1:10" s="12" customFormat="1" ht="153">
      <c r="A4" s="13"/>
      <c r="B4" s="11" t="s">
        <v>10</v>
      </c>
      <c r="C4" s="11"/>
      <c r="D4" s="11" t="s">
        <v>11</v>
      </c>
      <c r="E4" s="11" t="s">
        <v>12</v>
      </c>
      <c r="F4" s="11" t="s">
        <v>13</v>
      </c>
      <c r="G4" s="14"/>
      <c r="H4" s="15">
        <v>1200</v>
      </c>
      <c r="I4" s="15">
        <v>24</v>
      </c>
      <c r="J4" s="15">
        <f aca="true" t="shared" si="0" ref="J4:J28">H4*I4</f>
        <v>28800</v>
      </c>
    </row>
    <row r="5" spans="1:10" s="12" customFormat="1" ht="66" customHeight="1">
      <c r="A5" s="13"/>
      <c r="B5" s="11" t="s">
        <v>14</v>
      </c>
      <c r="C5" s="11"/>
      <c r="D5" s="11" t="s">
        <v>11</v>
      </c>
      <c r="E5" s="11" t="s">
        <v>15</v>
      </c>
      <c r="F5" s="11" t="s">
        <v>16</v>
      </c>
      <c r="G5" s="14"/>
      <c r="H5" s="15">
        <v>7000</v>
      </c>
      <c r="I5" s="15">
        <v>24</v>
      </c>
      <c r="J5" s="15">
        <f t="shared" si="0"/>
        <v>168000</v>
      </c>
    </row>
    <row r="6" spans="1:10" s="12" customFormat="1" ht="56.45" customHeight="1">
      <c r="A6" s="13"/>
      <c r="B6" s="11" t="s">
        <v>17</v>
      </c>
      <c r="C6" s="11"/>
      <c r="D6" s="11" t="s">
        <v>11</v>
      </c>
      <c r="E6" s="11" t="s">
        <v>18</v>
      </c>
      <c r="F6" s="21" t="s">
        <v>19</v>
      </c>
      <c r="G6" s="14"/>
      <c r="H6" s="15">
        <v>5000</v>
      </c>
      <c r="I6" s="15">
        <v>4</v>
      </c>
      <c r="J6" s="15">
        <f>H6*I6</f>
        <v>20000</v>
      </c>
    </row>
    <row r="7" spans="1:10" s="12" customFormat="1" ht="63.75">
      <c r="A7" s="13"/>
      <c r="B7" s="11" t="s">
        <v>20</v>
      </c>
      <c r="C7" s="11"/>
      <c r="D7" s="11" t="s">
        <v>11</v>
      </c>
      <c r="E7" s="11" t="s">
        <v>21</v>
      </c>
      <c r="F7" s="21" t="s">
        <v>22</v>
      </c>
      <c r="G7" s="14"/>
      <c r="H7" s="15">
        <v>24400</v>
      </c>
      <c r="I7" s="15">
        <v>1</v>
      </c>
      <c r="J7" s="15">
        <f>H7*I7</f>
        <v>24400</v>
      </c>
    </row>
    <row r="8" spans="1:10" s="12" customFormat="1" ht="39.6" customHeight="1">
      <c r="A8" s="13"/>
      <c r="B8" s="11" t="s">
        <v>23</v>
      </c>
      <c r="C8" s="11"/>
      <c r="D8" s="11" t="s">
        <v>11</v>
      </c>
      <c r="E8" s="11" t="s">
        <v>24</v>
      </c>
      <c r="F8" s="11" t="s">
        <v>25</v>
      </c>
      <c r="G8" s="14"/>
      <c r="H8" s="15">
        <f>SUM(J4:J7)*0.1</f>
        <v>24120</v>
      </c>
      <c r="I8" s="15">
        <v>4</v>
      </c>
      <c r="J8" s="15">
        <f t="shared" si="0"/>
        <v>96480</v>
      </c>
    </row>
    <row r="9" spans="1:10" s="12" customFormat="1" ht="39.6" customHeight="1">
      <c r="A9" s="13"/>
      <c r="B9" s="11" t="s">
        <v>26</v>
      </c>
      <c r="C9" s="11"/>
      <c r="D9" s="11" t="s">
        <v>11</v>
      </c>
      <c r="E9" s="11" t="s">
        <v>27</v>
      </c>
      <c r="F9" s="11" t="s">
        <v>28</v>
      </c>
      <c r="G9" s="14"/>
      <c r="H9" s="15">
        <f>SUM(J4:J7)*0.15</f>
        <v>36180</v>
      </c>
      <c r="I9" s="15">
        <v>0</v>
      </c>
      <c r="J9" s="15">
        <f t="shared" si="0"/>
        <v>0</v>
      </c>
    </row>
    <row r="10" spans="1:10" s="12" customFormat="1" ht="39.6" customHeight="1">
      <c r="A10" s="13"/>
      <c r="B10" s="11" t="s">
        <v>29</v>
      </c>
      <c r="C10" s="11"/>
      <c r="D10" s="11" t="s">
        <v>11</v>
      </c>
      <c r="E10" s="11" t="s">
        <v>30</v>
      </c>
      <c r="F10" s="11" t="s">
        <v>31</v>
      </c>
      <c r="G10" s="14"/>
      <c r="H10" s="15">
        <f>SUM(J4:J7)*0.3</f>
        <v>72360</v>
      </c>
      <c r="I10" s="15">
        <v>0</v>
      </c>
      <c r="J10" s="15">
        <f t="shared" si="0"/>
        <v>0</v>
      </c>
    </row>
    <row r="11" spans="1:10" s="12" customFormat="1" ht="51">
      <c r="A11" s="13"/>
      <c r="B11" s="11"/>
      <c r="C11" s="11"/>
      <c r="D11" s="11"/>
      <c r="E11" s="11"/>
      <c r="F11" s="11" t="s">
        <v>32</v>
      </c>
      <c r="G11" s="14"/>
      <c r="H11" s="15">
        <v>40000</v>
      </c>
      <c r="I11" s="15">
        <v>1</v>
      </c>
      <c r="J11" s="15">
        <f t="shared" si="0"/>
        <v>40000</v>
      </c>
    </row>
    <row r="12" spans="1:10" s="12" customFormat="1" ht="140.25">
      <c r="A12" s="13"/>
      <c r="B12" s="11" t="s">
        <v>33</v>
      </c>
      <c r="C12" s="11"/>
      <c r="D12" s="11" t="s">
        <v>11</v>
      </c>
      <c r="E12" s="11" t="s">
        <v>34</v>
      </c>
      <c r="F12" s="11" t="s">
        <v>35</v>
      </c>
      <c r="G12" s="14"/>
      <c r="H12" s="15">
        <v>45000</v>
      </c>
      <c r="I12" s="15">
        <v>1</v>
      </c>
      <c r="J12" s="15">
        <f t="shared" si="0"/>
        <v>45000</v>
      </c>
    </row>
    <row r="13" spans="1:10" s="12" customFormat="1" ht="165.75">
      <c r="A13" s="13"/>
      <c r="B13" s="11" t="s">
        <v>36</v>
      </c>
      <c r="C13" s="11"/>
      <c r="D13" s="11" t="s">
        <v>11</v>
      </c>
      <c r="E13" s="11" t="s">
        <v>37</v>
      </c>
      <c r="F13" s="11" t="s">
        <v>38</v>
      </c>
      <c r="G13" s="14"/>
      <c r="H13" s="15">
        <v>13300</v>
      </c>
      <c r="I13" s="15">
        <v>1</v>
      </c>
      <c r="J13" s="15">
        <f t="shared" si="0"/>
        <v>13300</v>
      </c>
    </row>
    <row r="14" spans="1:10" s="12" customFormat="1" ht="127.5">
      <c r="A14" s="13"/>
      <c r="B14" s="11" t="s">
        <v>39</v>
      </c>
      <c r="C14" s="11"/>
      <c r="D14" s="11" t="s">
        <v>11</v>
      </c>
      <c r="E14" s="11" t="s">
        <v>40</v>
      </c>
      <c r="F14" s="11" t="s">
        <v>41</v>
      </c>
      <c r="G14" s="14"/>
      <c r="H14" s="15">
        <v>9200</v>
      </c>
      <c r="I14" s="15">
        <v>24</v>
      </c>
      <c r="J14" s="15">
        <f t="shared" si="0"/>
        <v>220800</v>
      </c>
    </row>
    <row r="15" spans="1:10" s="12" customFormat="1" ht="27" customHeight="1">
      <c r="A15" s="13"/>
      <c r="B15" s="11" t="s">
        <v>42</v>
      </c>
      <c r="C15" s="11"/>
      <c r="D15" s="11" t="s">
        <v>43</v>
      </c>
      <c r="E15" s="11" t="s">
        <v>44</v>
      </c>
      <c r="F15" s="11" t="s">
        <v>45</v>
      </c>
      <c r="G15" s="14"/>
      <c r="H15" s="15">
        <v>390</v>
      </c>
      <c r="I15" s="15">
        <v>25</v>
      </c>
      <c r="J15" s="15">
        <f>H15*I15</f>
        <v>9750</v>
      </c>
    </row>
    <row r="16" spans="1:10" s="12" customFormat="1" ht="120.6" customHeight="1">
      <c r="A16" s="13"/>
      <c r="B16" s="11" t="s">
        <v>46</v>
      </c>
      <c r="C16" s="11"/>
      <c r="D16" s="11" t="s">
        <v>11</v>
      </c>
      <c r="E16" s="11" t="s">
        <v>47</v>
      </c>
      <c r="F16" s="11" t="s">
        <v>48</v>
      </c>
      <c r="G16" s="14"/>
      <c r="H16" s="15">
        <v>1900</v>
      </c>
      <c r="I16" s="15">
        <v>25</v>
      </c>
      <c r="J16" s="15">
        <f t="shared" si="0"/>
        <v>47500</v>
      </c>
    </row>
    <row r="17" spans="1:10" s="12" customFormat="1" ht="63.75">
      <c r="A17" s="13"/>
      <c r="B17" s="11" t="s">
        <v>68</v>
      </c>
      <c r="C17" s="16"/>
      <c r="D17" s="11" t="s">
        <v>11</v>
      </c>
      <c r="E17" s="17" t="s">
        <v>69</v>
      </c>
      <c r="F17" s="11" t="s">
        <v>70</v>
      </c>
      <c r="G17" s="14"/>
      <c r="H17" s="15">
        <v>36200</v>
      </c>
      <c r="I17" s="15">
        <v>1</v>
      </c>
      <c r="J17" s="15">
        <f t="shared" si="0"/>
        <v>36200</v>
      </c>
    </row>
    <row r="18" spans="1:10" s="12" customFormat="1" ht="114.75">
      <c r="A18" s="18"/>
      <c r="B18" s="11" t="s">
        <v>71</v>
      </c>
      <c r="C18" s="13"/>
      <c r="D18" s="11" t="s">
        <v>11</v>
      </c>
      <c r="E18" s="2" t="s">
        <v>72</v>
      </c>
      <c r="F18" s="11" t="s">
        <v>73</v>
      </c>
      <c r="G18" s="14"/>
      <c r="H18" s="15">
        <v>34900</v>
      </c>
      <c r="I18" s="15">
        <v>1</v>
      </c>
      <c r="J18" s="15">
        <f t="shared" si="0"/>
        <v>34900</v>
      </c>
    </row>
    <row r="19" spans="1:10" s="12" customFormat="1" ht="114.75">
      <c r="A19" s="19"/>
      <c r="B19" s="11" t="s">
        <v>74</v>
      </c>
      <c r="C19" s="13"/>
      <c r="D19" s="11" t="s">
        <v>11</v>
      </c>
      <c r="E19" s="11" t="s">
        <v>75</v>
      </c>
      <c r="F19" s="11" t="s">
        <v>76</v>
      </c>
      <c r="G19" s="14"/>
      <c r="H19" s="15">
        <v>22000</v>
      </c>
      <c r="I19" s="15">
        <v>1</v>
      </c>
      <c r="J19" s="15">
        <f t="shared" si="0"/>
        <v>22000</v>
      </c>
    </row>
    <row r="20" spans="1:10" s="12" customFormat="1" ht="114.75">
      <c r="A20" s="19"/>
      <c r="B20" s="11" t="s">
        <v>77</v>
      </c>
      <c r="C20" s="13"/>
      <c r="D20" s="11" t="s">
        <v>11</v>
      </c>
      <c r="E20" s="11" t="s">
        <v>78</v>
      </c>
      <c r="F20" s="11" t="s">
        <v>79</v>
      </c>
      <c r="G20" s="14"/>
      <c r="H20" s="15">
        <v>32200</v>
      </c>
      <c r="I20" s="15">
        <v>6</v>
      </c>
      <c r="J20" s="15">
        <f t="shared" si="0"/>
        <v>193200</v>
      </c>
    </row>
    <row r="21" spans="1:10" s="12" customFormat="1" ht="59.45" customHeight="1">
      <c r="A21" s="20"/>
      <c r="B21" s="11" t="s">
        <v>80</v>
      </c>
      <c r="C21" s="13"/>
      <c r="D21" s="11" t="s">
        <v>11</v>
      </c>
      <c r="E21" s="11" t="s">
        <v>81</v>
      </c>
      <c r="F21" s="11" t="s">
        <v>82</v>
      </c>
      <c r="G21" s="14"/>
      <c r="H21" s="15">
        <v>1700</v>
      </c>
      <c r="I21" s="15">
        <v>25</v>
      </c>
      <c r="J21" s="15">
        <f t="shared" si="0"/>
        <v>42500</v>
      </c>
    </row>
    <row r="22" spans="1:10" s="12" customFormat="1" ht="46.5" customHeight="1">
      <c r="A22" s="13"/>
      <c r="B22" s="11" t="s">
        <v>49</v>
      </c>
      <c r="C22" s="11"/>
      <c r="D22" s="11" t="s">
        <v>11</v>
      </c>
      <c r="E22" s="11" t="s">
        <v>50</v>
      </c>
      <c r="F22" s="11" t="s">
        <v>51</v>
      </c>
      <c r="G22" s="14"/>
      <c r="H22" s="15">
        <v>860</v>
      </c>
      <c r="I22" s="15">
        <v>38</v>
      </c>
      <c r="J22" s="15">
        <f t="shared" si="0"/>
        <v>32680</v>
      </c>
    </row>
    <row r="23" spans="1:10" s="12" customFormat="1" ht="51" customHeight="1">
      <c r="A23" s="13"/>
      <c r="B23" s="11"/>
      <c r="C23" s="11"/>
      <c r="D23" s="11"/>
      <c r="E23" s="11"/>
      <c r="F23" s="11" t="s">
        <v>52</v>
      </c>
      <c r="G23" s="14"/>
      <c r="H23" s="15">
        <v>38000</v>
      </c>
      <c r="I23" s="15">
        <v>1</v>
      </c>
      <c r="J23" s="15">
        <f t="shared" si="0"/>
        <v>38000</v>
      </c>
    </row>
    <row r="24" spans="1:10" s="12" customFormat="1" ht="51" customHeight="1">
      <c r="A24" s="13"/>
      <c r="B24" s="11"/>
      <c r="C24" s="11"/>
      <c r="D24" s="11"/>
      <c r="E24" s="11"/>
      <c r="F24" s="11" t="s">
        <v>53</v>
      </c>
      <c r="G24" s="14"/>
      <c r="H24" s="15">
        <v>19000</v>
      </c>
      <c r="I24" s="15">
        <v>24</v>
      </c>
      <c r="J24" s="15">
        <f t="shared" si="0"/>
        <v>456000</v>
      </c>
    </row>
    <row r="25" spans="1:10" s="12" customFormat="1" ht="51" customHeight="1">
      <c r="A25" s="13"/>
      <c r="B25" s="11"/>
      <c r="C25" s="11"/>
      <c r="D25" s="11"/>
      <c r="E25" s="11"/>
      <c r="F25" s="11" t="s">
        <v>54</v>
      </c>
      <c r="G25" s="14"/>
      <c r="H25" s="15">
        <v>82500</v>
      </c>
      <c r="I25" s="15">
        <v>1</v>
      </c>
      <c r="J25" s="15">
        <f t="shared" si="0"/>
        <v>82500</v>
      </c>
    </row>
    <row r="26" spans="1:10" s="12" customFormat="1" ht="51" customHeight="1">
      <c r="A26" s="13"/>
      <c r="B26" s="11"/>
      <c r="C26" s="11"/>
      <c r="D26" s="11"/>
      <c r="E26" s="11"/>
      <c r="F26" s="11" t="s">
        <v>55</v>
      </c>
      <c r="G26" s="14"/>
      <c r="H26" s="15">
        <v>12000</v>
      </c>
      <c r="I26" s="15">
        <v>1</v>
      </c>
      <c r="J26" s="15">
        <f t="shared" si="0"/>
        <v>12000</v>
      </c>
    </row>
    <row r="27" spans="1:10" s="12" customFormat="1" ht="63.75">
      <c r="A27" s="13"/>
      <c r="B27" s="11" t="s">
        <v>56</v>
      </c>
      <c r="C27" s="11"/>
      <c r="D27" s="11" t="s">
        <v>11</v>
      </c>
      <c r="E27" s="11" t="s">
        <v>57</v>
      </c>
      <c r="F27" s="11" t="s">
        <v>58</v>
      </c>
      <c r="G27" s="14"/>
      <c r="H27" s="15">
        <f>9400+3000</f>
        <v>12400</v>
      </c>
      <c r="I27" s="15">
        <v>1</v>
      </c>
      <c r="J27" s="15">
        <f t="shared" si="0"/>
        <v>12400</v>
      </c>
    </row>
    <row r="28" spans="1:10" s="12" customFormat="1" ht="63.75">
      <c r="A28" s="13"/>
      <c r="B28" s="11" t="s">
        <v>59</v>
      </c>
      <c r="C28" s="11"/>
      <c r="D28" s="11" t="s">
        <v>11</v>
      </c>
      <c r="E28" s="11" t="s">
        <v>60</v>
      </c>
      <c r="F28" s="11" t="s">
        <v>61</v>
      </c>
      <c r="G28" s="14"/>
      <c r="H28" s="15">
        <f>9400+3000</f>
        <v>12400</v>
      </c>
      <c r="I28" s="15">
        <v>1</v>
      </c>
      <c r="J28" s="15">
        <f t="shared" si="0"/>
        <v>12400</v>
      </c>
    </row>
    <row r="29" spans="1:10" s="12" customFormat="1" ht="13.5" thickBot="1">
      <c r="A29" s="50" t="s">
        <v>62</v>
      </c>
      <c r="B29" s="51"/>
      <c r="C29" s="51"/>
      <c r="D29" s="52"/>
      <c r="E29" s="52"/>
      <c r="F29" s="52"/>
      <c r="G29" s="52"/>
      <c r="H29" s="52"/>
      <c r="I29" s="52"/>
      <c r="J29" s="10">
        <f>SUM('5. SC+ LL VGA (HW_A)'!J4:J28)</f>
        <v>1688810</v>
      </c>
    </row>
    <row r="32" spans="5:6" ht="25.5">
      <c r="E32" s="22" t="s">
        <v>63</v>
      </c>
      <c r="F32" s="11" t="s">
        <v>64</v>
      </c>
    </row>
    <row r="33" ht="25.5">
      <c r="F33" s="11" t="s">
        <v>65</v>
      </c>
    </row>
  </sheetData>
  <mergeCells count="3">
    <mergeCell ref="A2:J2"/>
    <mergeCell ref="A3:J3"/>
    <mergeCell ref="A29:I29"/>
  </mergeCells>
  <printOptions/>
  <pageMargins left="0.787401575" right="0.787401575" top="0.984251969" bottom="0.984251969" header="0.4921259845" footer="0.4921259845"/>
  <pageSetup horizontalDpi="300" verticalDpi="300" orientation="portrait" paperSize="9" scale="5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51"/>
  <sheetViews>
    <sheetView tabSelected="1" workbookViewId="0" topLeftCell="A1">
      <selection activeCell="H4" sqref="H4"/>
    </sheetView>
  </sheetViews>
  <sheetFormatPr defaultColWidth="9.00390625" defaultRowHeight="12.75"/>
  <cols>
    <col min="1" max="1" width="12.75390625" style="34" customWidth="1"/>
    <col min="2" max="2" width="57.75390625" style="34" customWidth="1"/>
    <col min="3" max="3" width="8.75390625" style="34" customWidth="1"/>
    <col min="4" max="4" width="13.875" style="35" customWidth="1"/>
    <col min="5" max="5" width="11.875" style="35" customWidth="1"/>
    <col min="6" max="6" width="11.25390625" style="35" customWidth="1"/>
  </cols>
  <sheetData>
    <row r="1" spans="1:6" ht="33.75">
      <c r="A1" s="29" t="s">
        <v>83</v>
      </c>
      <c r="B1" s="29" t="s">
        <v>84</v>
      </c>
      <c r="C1" s="29" t="s">
        <v>85</v>
      </c>
      <c r="D1" s="43" t="s">
        <v>86</v>
      </c>
      <c r="E1" s="30" t="s">
        <v>87</v>
      </c>
      <c r="F1" s="30" t="s">
        <v>88</v>
      </c>
    </row>
    <row r="2" spans="1:6" ht="56.25">
      <c r="A2" s="28" t="s">
        <v>89</v>
      </c>
      <c r="B2" s="26" t="s">
        <v>90</v>
      </c>
      <c r="C2" s="31">
        <v>1</v>
      </c>
      <c r="D2" s="33"/>
      <c r="E2" s="32">
        <f aca="true" t="shared" si="0" ref="E2:E33">D2*C2</f>
        <v>0</v>
      </c>
      <c r="F2" s="32">
        <f aca="true" t="shared" si="1" ref="F2:F33">E2*1.21</f>
        <v>0</v>
      </c>
    </row>
    <row r="3" spans="1:6" ht="56.25">
      <c r="A3" s="28" t="s">
        <v>91</v>
      </c>
      <c r="B3" s="26" t="s">
        <v>92</v>
      </c>
      <c r="C3" s="31">
        <v>1</v>
      </c>
      <c r="D3" s="33"/>
      <c r="E3" s="32">
        <f t="shared" si="0"/>
        <v>0</v>
      </c>
      <c r="F3" s="32">
        <f t="shared" si="1"/>
        <v>0</v>
      </c>
    </row>
    <row r="4" spans="1:6" s="38" customFormat="1" ht="78.75">
      <c r="A4" s="24" t="s">
        <v>93</v>
      </c>
      <c r="B4" s="24" t="s">
        <v>94</v>
      </c>
      <c r="C4" s="24">
        <v>12</v>
      </c>
      <c r="D4" s="44"/>
      <c r="E4" s="37">
        <f t="shared" si="0"/>
        <v>0</v>
      </c>
      <c r="F4" s="37">
        <f t="shared" si="1"/>
        <v>0</v>
      </c>
    </row>
    <row r="5" spans="1:6" s="38" customFormat="1" ht="56.25">
      <c r="A5" s="24" t="s">
        <v>95</v>
      </c>
      <c r="B5" s="24" t="s">
        <v>96</v>
      </c>
      <c r="C5" s="24">
        <v>10</v>
      </c>
      <c r="D5" s="44"/>
      <c r="E5" s="37">
        <f t="shared" si="0"/>
        <v>0</v>
      </c>
      <c r="F5" s="37">
        <f t="shared" si="1"/>
        <v>0</v>
      </c>
    </row>
    <row r="6" spans="1:6" ht="33.75">
      <c r="A6" s="26" t="s">
        <v>97</v>
      </c>
      <c r="B6" s="26" t="s">
        <v>98</v>
      </c>
      <c r="C6" s="26">
        <v>1</v>
      </c>
      <c r="D6" s="44"/>
      <c r="E6" s="27">
        <f t="shared" si="0"/>
        <v>0</v>
      </c>
      <c r="F6" s="27">
        <f t="shared" si="1"/>
        <v>0</v>
      </c>
    </row>
    <row r="7" spans="1:6" ht="45">
      <c r="A7" s="26" t="s">
        <v>99</v>
      </c>
      <c r="B7" s="26" t="s">
        <v>100</v>
      </c>
      <c r="C7" s="26">
        <v>5</v>
      </c>
      <c r="D7" s="44"/>
      <c r="E7" s="27">
        <f t="shared" si="0"/>
        <v>0</v>
      </c>
      <c r="F7" s="27">
        <f t="shared" si="1"/>
        <v>0</v>
      </c>
    </row>
    <row r="8" spans="1:6" ht="112.5">
      <c r="A8" s="26" t="s">
        <v>101</v>
      </c>
      <c r="B8" s="26" t="s">
        <v>102</v>
      </c>
      <c r="C8" s="26">
        <v>1</v>
      </c>
      <c r="D8" s="44"/>
      <c r="E8" s="27">
        <f t="shared" si="0"/>
        <v>0</v>
      </c>
      <c r="F8" s="27">
        <f t="shared" si="1"/>
        <v>0</v>
      </c>
    </row>
    <row r="9" spans="1:6" ht="22.5">
      <c r="A9" s="26" t="s">
        <v>103</v>
      </c>
      <c r="B9" s="26" t="s">
        <v>104</v>
      </c>
      <c r="C9" s="26">
        <v>1</v>
      </c>
      <c r="D9" s="44"/>
      <c r="E9" s="27">
        <f t="shared" si="0"/>
        <v>0</v>
      </c>
      <c r="F9" s="27">
        <f t="shared" si="1"/>
        <v>0</v>
      </c>
    </row>
    <row r="10" spans="1:6" ht="67.5">
      <c r="A10" s="26" t="s">
        <v>105</v>
      </c>
      <c r="B10" s="26" t="s">
        <v>106</v>
      </c>
      <c r="C10" s="26">
        <v>5</v>
      </c>
      <c r="D10" s="44"/>
      <c r="E10" s="27">
        <f t="shared" si="0"/>
        <v>0</v>
      </c>
      <c r="F10" s="27">
        <f t="shared" si="1"/>
        <v>0</v>
      </c>
    </row>
    <row r="11" spans="1:6" ht="12.75">
      <c r="A11" s="26" t="s">
        <v>107</v>
      </c>
      <c r="B11" s="26" t="s">
        <v>108</v>
      </c>
      <c r="C11" s="26">
        <v>20</v>
      </c>
      <c r="D11" s="44"/>
      <c r="E11" s="27">
        <f t="shared" si="0"/>
        <v>0</v>
      </c>
      <c r="F11" s="27">
        <f t="shared" si="1"/>
        <v>0</v>
      </c>
    </row>
    <row r="12" spans="1:6" ht="33.75">
      <c r="A12" s="26" t="s">
        <v>109</v>
      </c>
      <c r="B12" s="26" t="s">
        <v>110</v>
      </c>
      <c r="C12" s="26">
        <v>20</v>
      </c>
      <c r="D12" s="44"/>
      <c r="E12" s="27">
        <f t="shared" si="0"/>
        <v>0</v>
      </c>
      <c r="F12" s="27">
        <f t="shared" si="1"/>
        <v>0</v>
      </c>
    </row>
    <row r="13" spans="1:6" ht="135">
      <c r="A13" s="26" t="s">
        <v>111</v>
      </c>
      <c r="B13" s="26" t="s">
        <v>112</v>
      </c>
      <c r="C13" s="26">
        <v>20</v>
      </c>
      <c r="D13" s="44"/>
      <c r="E13" s="27">
        <f t="shared" si="0"/>
        <v>0</v>
      </c>
      <c r="F13" s="27">
        <f t="shared" si="1"/>
        <v>0</v>
      </c>
    </row>
    <row r="14" spans="1:6" ht="22.5">
      <c r="A14" s="26" t="s">
        <v>113</v>
      </c>
      <c r="B14" s="26" t="s">
        <v>114</v>
      </c>
      <c r="C14" s="26">
        <v>20</v>
      </c>
      <c r="D14" s="44"/>
      <c r="E14" s="27">
        <f t="shared" si="0"/>
        <v>0</v>
      </c>
      <c r="F14" s="27">
        <f t="shared" si="1"/>
        <v>0</v>
      </c>
    </row>
    <row r="15" spans="1:6" ht="45">
      <c r="A15" s="26" t="s">
        <v>115</v>
      </c>
      <c r="B15" s="26" t="s">
        <v>116</v>
      </c>
      <c r="C15" s="26">
        <v>20</v>
      </c>
      <c r="D15" s="44"/>
      <c r="E15" s="27">
        <f t="shared" si="0"/>
        <v>0</v>
      </c>
      <c r="F15" s="27">
        <f t="shared" si="1"/>
        <v>0</v>
      </c>
    </row>
    <row r="16" spans="1:6" ht="78.75">
      <c r="A16" s="26" t="s">
        <v>117</v>
      </c>
      <c r="B16" s="26" t="s">
        <v>118</v>
      </c>
      <c r="C16" s="26">
        <v>5</v>
      </c>
      <c r="D16" s="44"/>
      <c r="E16" s="27">
        <f t="shared" si="0"/>
        <v>0</v>
      </c>
      <c r="F16" s="27">
        <f t="shared" si="1"/>
        <v>0</v>
      </c>
    </row>
    <row r="17" spans="1:6" ht="56.25">
      <c r="A17" s="26" t="s">
        <v>119</v>
      </c>
      <c r="B17" s="26" t="s">
        <v>120</v>
      </c>
      <c r="C17" s="26">
        <v>2</v>
      </c>
      <c r="D17" s="44"/>
      <c r="E17" s="27">
        <f t="shared" si="0"/>
        <v>0</v>
      </c>
      <c r="F17" s="27">
        <f t="shared" si="1"/>
        <v>0</v>
      </c>
    </row>
    <row r="18" spans="1:6" ht="135">
      <c r="A18" s="26" t="s">
        <v>121</v>
      </c>
      <c r="B18" s="26" t="s">
        <v>122</v>
      </c>
      <c r="C18" s="26">
        <v>5</v>
      </c>
      <c r="D18" s="44"/>
      <c r="E18" s="27">
        <f t="shared" si="0"/>
        <v>0</v>
      </c>
      <c r="F18" s="27">
        <f t="shared" si="1"/>
        <v>0</v>
      </c>
    </row>
    <row r="19" spans="1:6" ht="33.75">
      <c r="A19" s="26" t="s">
        <v>123</v>
      </c>
      <c r="B19" s="26" t="s">
        <v>124</v>
      </c>
      <c r="C19" s="26">
        <v>20</v>
      </c>
      <c r="D19" s="44"/>
      <c r="E19" s="27">
        <f t="shared" si="0"/>
        <v>0</v>
      </c>
      <c r="F19" s="27">
        <f t="shared" si="1"/>
        <v>0</v>
      </c>
    </row>
    <row r="20" spans="1:6" ht="22.5">
      <c r="A20" s="26" t="s">
        <v>125</v>
      </c>
      <c r="B20" s="26" t="s">
        <v>126</v>
      </c>
      <c r="C20" s="26">
        <v>4</v>
      </c>
      <c r="D20" s="44"/>
      <c r="E20" s="27">
        <f t="shared" si="0"/>
        <v>0</v>
      </c>
      <c r="F20" s="27">
        <f t="shared" si="1"/>
        <v>0</v>
      </c>
    </row>
    <row r="21" spans="1:6" ht="33.75">
      <c r="A21" s="26" t="s">
        <v>127</v>
      </c>
      <c r="B21" s="26" t="s">
        <v>128</v>
      </c>
      <c r="C21" s="26">
        <v>15</v>
      </c>
      <c r="D21" s="44"/>
      <c r="E21" s="27">
        <f t="shared" si="0"/>
        <v>0</v>
      </c>
      <c r="F21" s="27">
        <f t="shared" si="1"/>
        <v>0</v>
      </c>
    </row>
    <row r="22" spans="1:6" ht="12.75">
      <c r="A22" s="26" t="s">
        <v>129</v>
      </c>
      <c r="B22" s="26" t="s">
        <v>130</v>
      </c>
      <c r="C22" s="26">
        <v>20</v>
      </c>
      <c r="D22" s="44"/>
      <c r="E22" s="27">
        <f t="shared" si="0"/>
        <v>0</v>
      </c>
      <c r="F22" s="27">
        <f t="shared" si="1"/>
        <v>0</v>
      </c>
    </row>
    <row r="23" spans="1:6" ht="12.75">
      <c r="A23" s="26" t="s">
        <v>131</v>
      </c>
      <c r="B23" s="26" t="s">
        <v>132</v>
      </c>
      <c r="C23" s="26">
        <v>25</v>
      </c>
      <c r="D23" s="44"/>
      <c r="E23" s="27">
        <f t="shared" si="0"/>
        <v>0</v>
      </c>
      <c r="F23" s="27">
        <f t="shared" si="1"/>
        <v>0</v>
      </c>
    </row>
    <row r="24" spans="1:6" ht="22.5">
      <c r="A24" s="26" t="s">
        <v>133</v>
      </c>
      <c r="B24" s="26" t="s">
        <v>134</v>
      </c>
      <c r="C24" s="26">
        <v>20</v>
      </c>
      <c r="D24" s="44"/>
      <c r="E24" s="27">
        <f t="shared" si="0"/>
        <v>0</v>
      </c>
      <c r="F24" s="27">
        <f t="shared" si="1"/>
        <v>0</v>
      </c>
    </row>
    <row r="25" spans="1:6" ht="101.25">
      <c r="A25" s="26" t="s">
        <v>135</v>
      </c>
      <c r="B25" s="26" t="s">
        <v>136</v>
      </c>
      <c r="C25" s="26">
        <v>20</v>
      </c>
      <c r="D25" s="44"/>
      <c r="E25" s="27">
        <f t="shared" si="0"/>
        <v>0</v>
      </c>
      <c r="F25" s="27">
        <f t="shared" si="1"/>
        <v>0</v>
      </c>
    </row>
    <row r="26" spans="1:6" ht="90">
      <c r="A26" s="26" t="s">
        <v>137</v>
      </c>
      <c r="B26" s="26" t="s">
        <v>138</v>
      </c>
      <c r="C26" s="26">
        <v>20</v>
      </c>
      <c r="D26" s="44"/>
      <c r="E26" s="27">
        <f t="shared" si="0"/>
        <v>0</v>
      </c>
      <c r="F26" s="27">
        <f t="shared" si="1"/>
        <v>0</v>
      </c>
    </row>
    <row r="27" spans="1:6" ht="67.5">
      <c r="A27" s="26" t="s">
        <v>139</v>
      </c>
      <c r="B27" s="26" t="s">
        <v>140</v>
      </c>
      <c r="C27" s="26">
        <v>40</v>
      </c>
      <c r="D27" s="44"/>
      <c r="E27" s="27">
        <f t="shared" si="0"/>
        <v>0</v>
      </c>
      <c r="F27" s="27">
        <f t="shared" si="1"/>
        <v>0</v>
      </c>
    </row>
    <row r="28" spans="1:6" ht="78.75">
      <c r="A28" s="26" t="s">
        <v>141</v>
      </c>
      <c r="B28" s="26" t="s">
        <v>142</v>
      </c>
      <c r="C28" s="26">
        <v>20</v>
      </c>
      <c r="D28" s="44"/>
      <c r="E28" s="27">
        <f t="shared" si="0"/>
        <v>0</v>
      </c>
      <c r="F28" s="27">
        <f t="shared" si="1"/>
        <v>0</v>
      </c>
    </row>
    <row r="29" spans="1:6" ht="78.75">
      <c r="A29" s="26" t="s">
        <v>143</v>
      </c>
      <c r="B29" s="26" t="s">
        <v>144</v>
      </c>
      <c r="C29" s="26">
        <v>10</v>
      </c>
      <c r="D29" s="44"/>
      <c r="E29" s="27">
        <f t="shared" si="0"/>
        <v>0</v>
      </c>
      <c r="F29" s="27">
        <f t="shared" si="1"/>
        <v>0</v>
      </c>
    </row>
    <row r="30" spans="1:6" ht="33.75">
      <c r="A30" s="26" t="s">
        <v>145</v>
      </c>
      <c r="B30" s="26" t="s">
        <v>146</v>
      </c>
      <c r="C30" s="26">
        <v>10</v>
      </c>
      <c r="D30" s="44"/>
      <c r="E30" s="27">
        <f t="shared" si="0"/>
        <v>0</v>
      </c>
      <c r="F30" s="27">
        <f t="shared" si="1"/>
        <v>0</v>
      </c>
    </row>
    <row r="31" spans="1:6" ht="45">
      <c r="A31" s="26" t="s">
        <v>147</v>
      </c>
      <c r="B31" s="26" t="s">
        <v>148</v>
      </c>
      <c r="C31" s="26">
        <v>1</v>
      </c>
      <c r="D31" s="44"/>
      <c r="E31" s="27">
        <f t="shared" si="0"/>
        <v>0</v>
      </c>
      <c r="F31" s="27">
        <f t="shared" si="1"/>
        <v>0</v>
      </c>
    </row>
    <row r="32" spans="1:6" ht="22.5">
      <c r="A32" s="26" t="s">
        <v>149</v>
      </c>
      <c r="B32" s="26" t="s">
        <v>150</v>
      </c>
      <c r="C32" s="26">
        <v>5</v>
      </c>
      <c r="D32" s="44"/>
      <c r="E32" s="27">
        <f t="shared" si="0"/>
        <v>0</v>
      </c>
      <c r="F32" s="27">
        <f t="shared" si="1"/>
        <v>0</v>
      </c>
    </row>
    <row r="33" spans="1:6" ht="33.75">
      <c r="A33" s="26" t="s">
        <v>151</v>
      </c>
      <c r="B33" s="26" t="s">
        <v>152</v>
      </c>
      <c r="C33" s="26">
        <v>1</v>
      </c>
      <c r="D33" s="44"/>
      <c r="E33" s="27">
        <f t="shared" si="0"/>
        <v>0</v>
      </c>
      <c r="F33" s="27">
        <f t="shared" si="1"/>
        <v>0</v>
      </c>
    </row>
    <row r="34" spans="1:6" ht="33.75">
      <c r="A34" s="26" t="s">
        <v>153</v>
      </c>
      <c r="B34" s="26" t="s">
        <v>154</v>
      </c>
      <c r="C34" s="26">
        <v>10</v>
      </c>
      <c r="D34" s="44"/>
      <c r="E34" s="27">
        <f aca="true" t="shared" si="2" ref="E34:E65">D34*C34</f>
        <v>0</v>
      </c>
      <c r="F34" s="27">
        <f aca="true" t="shared" si="3" ref="F34:F65">E34*1.21</f>
        <v>0</v>
      </c>
    </row>
    <row r="35" spans="1:6" ht="67.5">
      <c r="A35" s="26" t="s">
        <v>155</v>
      </c>
      <c r="B35" s="26" t="s">
        <v>156</v>
      </c>
      <c r="C35" s="26">
        <v>5</v>
      </c>
      <c r="D35" s="44"/>
      <c r="E35" s="27">
        <f t="shared" si="2"/>
        <v>0</v>
      </c>
      <c r="F35" s="27">
        <f t="shared" si="3"/>
        <v>0</v>
      </c>
    </row>
    <row r="36" spans="1:6" ht="78.75">
      <c r="A36" s="26" t="s">
        <v>157</v>
      </c>
      <c r="B36" s="26" t="s">
        <v>158</v>
      </c>
      <c r="C36" s="26">
        <v>10</v>
      </c>
      <c r="D36" s="44"/>
      <c r="E36" s="27">
        <f t="shared" si="2"/>
        <v>0</v>
      </c>
      <c r="F36" s="27">
        <f t="shared" si="3"/>
        <v>0</v>
      </c>
    </row>
    <row r="37" spans="1:6" ht="45">
      <c r="A37" s="26" t="s">
        <v>159</v>
      </c>
      <c r="B37" s="26" t="s">
        <v>160</v>
      </c>
      <c r="C37" s="26">
        <v>1</v>
      </c>
      <c r="D37" s="44"/>
      <c r="E37" s="27">
        <f t="shared" si="2"/>
        <v>0</v>
      </c>
      <c r="F37" s="27">
        <f t="shared" si="3"/>
        <v>0</v>
      </c>
    </row>
    <row r="38" spans="1:6" ht="45">
      <c r="A38" s="26" t="s">
        <v>161</v>
      </c>
      <c r="B38" s="26" t="s">
        <v>378</v>
      </c>
      <c r="C38" s="26">
        <v>1</v>
      </c>
      <c r="D38" s="44"/>
      <c r="E38" s="27">
        <f t="shared" si="2"/>
        <v>0</v>
      </c>
      <c r="F38" s="27">
        <f t="shared" si="3"/>
        <v>0</v>
      </c>
    </row>
    <row r="39" spans="1:6" ht="112.5">
      <c r="A39" s="24" t="s">
        <v>162</v>
      </c>
      <c r="B39" s="24" t="s">
        <v>375</v>
      </c>
      <c r="C39" s="24">
        <v>1</v>
      </c>
      <c r="D39" s="44"/>
      <c r="E39" s="37">
        <f t="shared" si="2"/>
        <v>0</v>
      </c>
      <c r="F39" s="37">
        <f t="shared" si="3"/>
        <v>0</v>
      </c>
    </row>
    <row r="40" spans="1:6" ht="258.75">
      <c r="A40" s="26" t="s">
        <v>163</v>
      </c>
      <c r="B40" s="26" t="s">
        <v>164</v>
      </c>
      <c r="C40" s="26">
        <v>1</v>
      </c>
      <c r="D40" s="44"/>
      <c r="E40" s="27">
        <f t="shared" si="2"/>
        <v>0</v>
      </c>
      <c r="F40" s="27">
        <f t="shared" si="3"/>
        <v>0</v>
      </c>
    </row>
    <row r="41" spans="1:6" ht="225">
      <c r="A41" s="26" t="s">
        <v>165</v>
      </c>
      <c r="B41" s="26" t="s">
        <v>166</v>
      </c>
      <c r="C41" s="26">
        <v>1</v>
      </c>
      <c r="D41" s="44"/>
      <c r="E41" s="27">
        <f t="shared" si="2"/>
        <v>0</v>
      </c>
      <c r="F41" s="27">
        <f t="shared" si="3"/>
        <v>0</v>
      </c>
    </row>
    <row r="42" spans="1:6" ht="90">
      <c r="A42" s="26" t="s">
        <v>167</v>
      </c>
      <c r="B42" s="26" t="s">
        <v>168</v>
      </c>
      <c r="C42" s="26">
        <v>5</v>
      </c>
      <c r="D42" s="44"/>
      <c r="E42" s="27">
        <f t="shared" si="2"/>
        <v>0</v>
      </c>
      <c r="F42" s="27">
        <f t="shared" si="3"/>
        <v>0</v>
      </c>
    </row>
    <row r="43" spans="1:6" ht="12.75">
      <c r="A43" s="26" t="s">
        <v>169</v>
      </c>
      <c r="B43" s="26" t="s">
        <v>170</v>
      </c>
      <c r="C43" s="26">
        <v>10</v>
      </c>
      <c r="D43" s="44"/>
      <c r="E43" s="27">
        <f t="shared" si="2"/>
        <v>0</v>
      </c>
      <c r="F43" s="27">
        <f t="shared" si="3"/>
        <v>0</v>
      </c>
    </row>
    <row r="44" spans="1:6" ht="67.5">
      <c r="A44" s="26" t="s">
        <v>171</v>
      </c>
      <c r="B44" s="26" t="s">
        <v>172</v>
      </c>
      <c r="C44" s="26">
        <v>20</v>
      </c>
      <c r="D44" s="44"/>
      <c r="E44" s="27">
        <f t="shared" si="2"/>
        <v>0</v>
      </c>
      <c r="F44" s="27">
        <f t="shared" si="3"/>
        <v>0</v>
      </c>
    </row>
    <row r="45" spans="1:6" ht="12.75">
      <c r="A45" s="26" t="s">
        <v>173</v>
      </c>
      <c r="B45" s="26" t="s">
        <v>174</v>
      </c>
      <c r="C45" s="26">
        <v>20</v>
      </c>
      <c r="D45" s="44"/>
      <c r="E45" s="27">
        <f t="shared" si="2"/>
        <v>0</v>
      </c>
      <c r="F45" s="27">
        <f t="shared" si="3"/>
        <v>0</v>
      </c>
    </row>
    <row r="46" spans="1:6" ht="33.75">
      <c r="A46" s="26" t="s">
        <v>175</v>
      </c>
      <c r="B46" s="26" t="s">
        <v>176</v>
      </c>
      <c r="C46" s="26">
        <v>20</v>
      </c>
      <c r="D46" s="44"/>
      <c r="E46" s="27">
        <f t="shared" si="2"/>
        <v>0</v>
      </c>
      <c r="F46" s="27">
        <f t="shared" si="3"/>
        <v>0</v>
      </c>
    </row>
    <row r="47" spans="1:6" ht="67.5">
      <c r="A47" s="26" t="s">
        <v>177</v>
      </c>
      <c r="B47" s="26" t="s">
        <v>178</v>
      </c>
      <c r="C47" s="26">
        <v>3</v>
      </c>
      <c r="D47" s="44"/>
      <c r="E47" s="27">
        <f t="shared" si="2"/>
        <v>0</v>
      </c>
      <c r="F47" s="27">
        <f t="shared" si="3"/>
        <v>0</v>
      </c>
    </row>
    <row r="48" spans="1:6" ht="12.75">
      <c r="A48" s="26" t="s">
        <v>179</v>
      </c>
      <c r="B48" s="26" t="s">
        <v>180</v>
      </c>
      <c r="C48" s="26">
        <v>3</v>
      </c>
      <c r="D48" s="44"/>
      <c r="E48" s="27">
        <f t="shared" si="2"/>
        <v>0</v>
      </c>
      <c r="F48" s="27">
        <f t="shared" si="3"/>
        <v>0</v>
      </c>
    </row>
    <row r="49" spans="1:6" ht="45">
      <c r="A49" s="26" t="s">
        <v>181</v>
      </c>
      <c r="B49" s="26" t="s">
        <v>182</v>
      </c>
      <c r="C49" s="26">
        <v>3</v>
      </c>
      <c r="D49" s="44"/>
      <c r="E49" s="27">
        <f t="shared" si="2"/>
        <v>0</v>
      </c>
      <c r="F49" s="27">
        <f t="shared" si="3"/>
        <v>0</v>
      </c>
    </row>
    <row r="50" spans="1:6" ht="33.75">
      <c r="A50" s="26" t="s">
        <v>183</v>
      </c>
      <c r="B50" s="26" t="s">
        <v>184</v>
      </c>
      <c r="C50" s="26">
        <v>2</v>
      </c>
      <c r="D50" s="44"/>
      <c r="E50" s="27">
        <f t="shared" si="2"/>
        <v>0</v>
      </c>
      <c r="F50" s="27">
        <f t="shared" si="3"/>
        <v>0</v>
      </c>
    </row>
    <row r="51" spans="1:6" ht="12.75">
      <c r="A51" s="26" t="s">
        <v>185</v>
      </c>
      <c r="B51" s="26" t="s">
        <v>186</v>
      </c>
      <c r="C51" s="26">
        <v>6</v>
      </c>
      <c r="D51" s="44"/>
      <c r="E51" s="27">
        <f t="shared" si="2"/>
        <v>0</v>
      </c>
      <c r="F51" s="27">
        <f t="shared" si="3"/>
        <v>0</v>
      </c>
    </row>
    <row r="52" spans="1:6" ht="45">
      <c r="A52" s="26" t="s">
        <v>135</v>
      </c>
      <c r="B52" s="26" t="s">
        <v>187</v>
      </c>
      <c r="C52" s="26">
        <v>8</v>
      </c>
      <c r="D52" s="44"/>
      <c r="E52" s="27">
        <f t="shared" si="2"/>
        <v>0</v>
      </c>
      <c r="F52" s="27">
        <f t="shared" si="3"/>
        <v>0</v>
      </c>
    </row>
    <row r="53" spans="1:6" ht="67.5">
      <c r="A53" s="24" t="s">
        <v>188</v>
      </c>
      <c r="B53" s="24" t="s">
        <v>189</v>
      </c>
      <c r="C53" s="24">
        <v>1</v>
      </c>
      <c r="D53" s="44"/>
      <c r="E53" s="37">
        <f t="shared" si="2"/>
        <v>0</v>
      </c>
      <c r="F53" s="37">
        <f t="shared" si="3"/>
        <v>0</v>
      </c>
    </row>
    <row r="54" spans="1:6" ht="67.5">
      <c r="A54" s="26" t="s">
        <v>190</v>
      </c>
      <c r="B54" s="26" t="s">
        <v>189</v>
      </c>
      <c r="C54" s="26">
        <v>1</v>
      </c>
      <c r="D54" s="44"/>
      <c r="E54" s="27">
        <f t="shared" si="2"/>
        <v>0</v>
      </c>
      <c r="F54" s="27">
        <f t="shared" si="3"/>
        <v>0</v>
      </c>
    </row>
    <row r="55" spans="1:6" ht="101.25">
      <c r="A55" s="26" t="s">
        <v>191</v>
      </c>
      <c r="B55" s="26" t="s">
        <v>192</v>
      </c>
      <c r="C55" s="26">
        <v>1</v>
      </c>
      <c r="D55" s="44"/>
      <c r="E55" s="27">
        <f t="shared" si="2"/>
        <v>0</v>
      </c>
      <c r="F55" s="27">
        <f t="shared" si="3"/>
        <v>0</v>
      </c>
    </row>
    <row r="56" spans="1:6" ht="56.25">
      <c r="A56" s="26" t="s">
        <v>193</v>
      </c>
      <c r="B56" s="26" t="s">
        <v>194</v>
      </c>
      <c r="C56" s="26">
        <v>2</v>
      </c>
      <c r="D56" s="44"/>
      <c r="E56" s="27">
        <f t="shared" si="2"/>
        <v>0</v>
      </c>
      <c r="F56" s="27">
        <f t="shared" si="3"/>
        <v>0</v>
      </c>
    </row>
    <row r="57" spans="1:6" ht="12.75">
      <c r="A57" s="26" t="s">
        <v>195</v>
      </c>
      <c r="B57" s="26" t="s">
        <v>196</v>
      </c>
      <c r="C57" s="26">
        <v>26</v>
      </c>
      <c r="D57" s="44"/>
      <c r="E57" s="27">
        <f t="shared" si="2"/>
        <v>0</v>
      </c>
      <c r="F57" s="27">
        <f t="shared" si="3"/>
        <v>0</v>
      </c>
    </row>
    <row r="58" spans="1:6" ht="56.25">
      <c r="A58" s="26" t="s">
        <v>197</v>
      </c>
      <c r="B58" s="26" t="s">
        <v>198</v>
      </c>
      <c r="C58" s="26">
        <v>1</v>
      </c>
      <c r="D58" s="44"/>
      <c r="E58" s="27">
        <f t="shared" si="2"/>
        <v>0</v>
      </c>
      <c r="F58" s="27">
        <f t="shared" si="3"/>
        <v>0</v>
      </c>
    </row>
    <row r="59" spans="1:6" ht="67.5">
      <c r="A59" s="26" t="s">
        <v>199</v>
      </c>
      <c r="B59" s="26" t="s">
        <v>200</v>
      </c>
      <c r="C59" s="26">
        <v>1</v>
      </c>
      <c r="D59" s="44"/>
      <c r="E59" s="27">
        <f t="shared" si="2"/>
        <v>0</v>
      </c>
      <c r="F59" s="27">
        <f t="shared" si="3"/>
        <v>0</v>
      </c>
    </row>
    <row r="60" spans="1:6" ht="45">
      <c r="A60" s="26" t="s">
        <v>201</v>
      </c>
      <c r="B60" s="26" t="s">
        <v>202</v>
      </c>
      <c r="C60" s="26">
        <v>1</v>
      </c>
      <c r="D60" s="44"/>
      <c r="E60" s="27">
        <f t="shared" si="2"/>
        <v>0</v>
      </c>
      <c r="F60" s="27">
        <f t="shared" si="3"/>
        <v>0</v>
      </c>
    </row>
    <row r="61" spans="1:6" ht="22.5">
      <c r="A61" s="26" t="s">
        <v>203</v>
      </c>
      <c r="B61" s="26" t="s">
        <v>204</v>
      </c>
      <c r="C61" s="26">
        <v>2</v>
      </c>
      <c r="D61" s="44"/>
      <c r="E61" s="27">
        <f t="shared" si="2"/>
        <v>0</v>
      </c>
      <c r="F61" s="27">
        <f t="shared" si="3"/>
        <v>0</v>
      </c>
    </row>
    <row r="62" spans="1:6" ht="56.25">
      <c r="A62" s="26" t="s">
        <v>205</v>
      </c>
      <c r="B62" s="26" t="s">
        <v>206</v>
      </c>
      <c r="C62" s="26">
        <v>1</v>
      </c>
      <c r="D62" s="44"/>
      <c r="E62" s="27">
        <f t="shared" si="2"/>
        <v>0</v>
      </c>
      <c r="F62" s="27">
        <f t="shared" si="3"/>
        <v>0</v>
      </c>
    </row>
    <row r="63" spans="1:6" ht="78.75">
      <c r="A63" s="26" t="s">
        <v>207</v>
      </c>
      <c r="B63" s="26" t="s">
        <v>208</v>
      </c>
      <c r="C63" s="26">
        <v>1</v>
      </c>
      <c r="D63" s="44"/>
      <c r="E63" s="27">
        <f t="shared" si="2"/>
        <v>0</v>
      </c>
      <c r="F63" s="27">
        <f t="shared" si="3"/>
        <v>0</v>
      </c>
    </row>
    <row r="64" spans="1:6" ht="202.5">
      <c r="A64" s="26" t="s">
        <v>209</v>
      </c>
      <c r="B64" s="26" t="s">
        <v>210</v>
      </c>
      <c r="C64" s="26">
        <v>1</v>
      </c>
      <c r="D64" s="44"/>
      <c r="E64" s="27">
        <f t="shared" si="2"/>
        <v>0</v>
      </c>
      <c r="F64" s="27">
        <f t="shared" si="3"/>
        <v>0</v>
      </c>
    </row>
    <row r="65" spans="1:6" ht="33.75">
      <c r="A65" s="26" t="s">
        <v>211</v>
      </c>
      <c r="B65" s="26" t="s">
        <v>212</v>
      </c>
      <c r="C65" s="26">
        <v>1</v>
      </c>
      <c r="D65" s="44"/>
      <c r="E65" s="27">
        <f t="shared" si="2"/>
        <v>0</v>
      </c>
      <c r="F65" s="27">
        <f t="shared" si="3"/>
        <v>0</v>
      </c>
    </row>
    <row r="66" spans="1:6" ht="33.75">
      <c r="A66" s="26" t="s">
        <v>213</v>
      </c>
      <c r="B66" s="26" t="s">
        <v>214</v>
      </c>
      <c r="C66" s="26">
        <v>1</v>
      </c>
      <c r="D66" s="44"/>
      <c r="E66" s="27">
        <f aca="true" t="shared" si="4" ref="E66:E97">D66*C66</f>
        <v>0</v>
      </c>
      <c r="F66" s="27">
        <f aca="true" t="shared" si="5" ref="F66:F97">E66*1.21</f>
        <v>0</v>
      </c>
    </row>
    <row r="67" spans="1:6" ht="22.5">
      <c r="A67" s="26" t="s">
        <v>215</v>
      </c>
      <c r="B67" s="26" t="s">
        <v>216</v>
      </c>
      <c r="C67" s="26">
        <v>1</v>
      </c>
      <c r="D67" s="44"/>
      <c r="E67" s="27">
        <f t="shared" si="4"/>
        <v>0</v>
      </c>
      <c r="F67" s="27">
        <f t="shared" si="5"/>
        <v>0</v>
      </c>
    </row>
    <row r="68" spans="1:6" ht="56.25">
      <c r="A68" s="26" t="s">
        <v>217</v>
      </c>
      <c r="B68" s="26" t="s">
        <v>218</v>
      </c>
      <c r="C68" s="26">
        <v>1</v>
      </c>
      <c r="D68" s="44"/>
      <c r="E68" s="27">
        <f t="shared" si="4"/>
        <v>0</v>
      </c>
      <c r="F68" s="27">
        <f t="shared" si="5"/>
        <v>0</v>
      </c>
    </row>
    <row r="69" spans="1:6" ht="45">
      <c r="A69" s="26" t="s">
        <v>219</v>
      </c>
      <c r="B69" s="26" t="s">
        <v>220</v>
      </c>
      <c r="C69" s="26">
        <v>1</v>
      </c>
      <c r="D69" s="44"/>
      <c r="E69" s="27">
        <f t="shared" si="4"/>
        <v>0</v>
      </c>
      <c r="F69" s="27">
        <f t="shared" si="5"/>
        <v>0</v>
      </c>
    </row>
    <row r="70" spans="1:6" ht="56.25">
      <c r="A70" s="26" t="s">
        <v>221</v>
      </c>
      <c r="B70" s="26" t="s">
        <v>222</v>
      </c>
      <c r="C70" s="26">
        <v>1</v>
      </c>
      <c r="D70" s="44"/>
      <c r="E70" s="27">
        <f t="shared" si="4"/>
        <v>0</v>
      </c>
      <c r="F70" s="27">
        <f t="shared" si="5"/>
        <v>0</v>
      </c>
    </row>
    <row r="71" spans="1:6" ht="56.25">
      <c r="A71" s="26" t="s">
        <v>223</v>
      </c>
      <c r="B71" s="26" t="s">
        <v>224</v>
      </c>
      <c r="C71" s="26">
        <v>1</v>
      </c>
      <c r="D71" s="44"/>
      <c r="E71" s="27">
        <f t="shared" si="4"/>
        <v>0</v>
      </c>
      <c r="F71" s="27">
        <f t="shared" si="5"/>
        <v>0</v>
      </c>
    </row>
    <row r="72" spans="1:6" ht="33.75">
      <c r="A72" s="26" t="s">
        <v>225</v>
      </c>
      <c r="B72" s="26" t="s">
        <v>226</v>
      </c>
      <c r="C72" s="26">
        <v>1</v>
      </c>
      <c r="D72" s="44"/>
      <c r="E72" s="27">
        <f t="shared" si="4"/>
        <v>0</v>
      </c>
      <c r="F72" s="27">
        <f t="shared" si="5"/>
        <v>0</v>
      </c>
    </row>
    <row r="73" spans="1:6" ht="45">
      <c r="A73" s="25" t="s">
        <v>227</v>
      </c>
      <c r="B73" s="24" t="s">
        <v>228</v>
      </c>
      <c r="C73" s="24">
        <v>3</v>
      </c>
      <c r="D73" s="44"/>
      <c r="E73" s="37">
        <f t="shared" si="4"/>
        <v>0</v>
      </c>
      <c r="F73" s="37">
        <f t="shared" si="5"/>
        <v>0</v>
      </c>
    </row>
    <row r="74" spans="1:6" ht="90">
      <c r="A74" s="25" t="s">
        <v>229</v>
      </c>
      <c r="B74" s="24" t="s">
        <v>230</v>
      </c>
      <c r="C74" s="24">
        <v>3</v>
      </c>
      <c r="D74" s="44"/>
      <c r="E74" s="37">
        <f t="shared" si="4"/>
        <v>0</v>
      </c>
      <c r="F74" s="37">
        <f t="shared" si="5"/>
        <v>0</v>
      </c>
    </row>
    <row r="75" spans="1:6" ht="33.75">
      <c r="A75" s="26" t="s">
        <v>231</v>
      </c>
      <c r="B75" s="26" t="s">
        <v>232</v>
      </c>
      <c r="C75" s="26">
        <v>10</v>
      </c>
      <c r="D75" s="44"/>
      <c r="E75" s="27">
        <f t="shared" si="4"/>
        <v>0</v>
      </c>
      <c r="F75" s="27">
        <f t="shared" si="5"/>
        <v>0</v>
      </c>
    </row>
    <row r="76" spans="1:6" ht="56.25">
      <c r="A76" s="26" t="s">
        <v>233</v>
      </c>
      <c r="B76" s="26" t="s">
        <v>379</v>
      </c>
      <c r="C76" s="26">
        <v>1</v>
      </c>
      <c r="D76" s="44"/>
      <c r="E76" s="27">
        <f t="shared" si="4"/>
        <v>0</v>
      </c>
      <c r="F76" s="27">
        <f t="shared" si="5"/>
        <v>0</v>
      </c>
    </row>
    <row r="77" spans="1:6" ht="33.75">
      <c r="A77" s="26" t="s">
        <v>234</v>
      </c>
      <c r="B77" s="26" t="s">
        <v>235</v>
      </c>
      <c r="C77" s="26">
        <v>1</v>
      </c>
      <c r="D77" s="44"/>
      <c r="E77" s="27">
        <f t="shared" si="4"/>
        <v>0</v>
      </c>
      <c r="F77" s="27">
        <f t="shared" si="5"/>
        <v>0</v>
      </c>
    </row>
    <row r="78" spans="1:6" ht="56.25">
      <c r="A78" s="26" t="s">
        <v>236</v>
      </c>
      <c r="B78" s="26" t="s">
        <v>237</v>
      </c>
      <c r="C78" s="26">
        <v>10</v>
      </c>
      <c r="D78" s="44"/>
      <c r="E78" s="27">
        <f t="shared" si="4"/>
        <v>0</v>
      </c>
      <c r="F78" s="27">
        <f t="shared" si="5"/>
        <v>0</v>
      </c>
    </row>
    <row r="79" spans="1:6" ht="33.75">
      <c r="A79" s="26" t="s">
        <v>238</v>
      </c>
      <c r="B79" s="26" t="s">
        <v>239</v>
      </c>
      <c r="C79" s="26">
        <v>10</v>
      </c>
      <c r="D79" s="44"/>
      <c r="E79" s="27">
        <f t="shared" si="4"/>
        <v>0</v>
      </c>
      <c r="F79" s="27">
        <f t="shared" si="5"/>
        <v>0</v>
      </c>
    </row>
    <row r="80" spans="1:6" ht="33.75">
      <c r="A80" s="26" t="s">
        <v>240</v>
      </c>
      <c r="B80" s="26" t="s">
        <v>241</v>
      </c>
      <c r="C80" s="26">
        <v>10</v>
      </c>
      <c r="D80" s="44"/>
      <c r="E80" s="27">
        <f t="shared" si="4"/>
        <v>0</v>
      </c>
      <c r="F80" s="27">
        <f t="shared" si="5"/>
        <v>0</v>
      </c>
    </row>
    <row r="81" spans="1:6" ht="45">
      <c r="A81" s="26" t="s">
        <v>242</v>
      </c>
      <c r="B81" s="26" t="s">
        <v>243</v>
      </c>
      <c r="C81" s="26">
        <v>5</v>
      </c>
      <c r="D81" s="44"/>
      <c r="E81" s="27">
        <f t="shared" si="4"/>
        <v>0</v>
      </c>
      <c r="F81" s="27">
        <f t="shared" si="5"/>
        <v>0</v>
      </c>
    </row>
    <row r="82" spans="1:6" ht="135">
      <c r="A82" s="26" t="s">
        <v>244</v>
      </c>
      <c r="B82" s="26" t="s">
        <v>245</v>
      </c>
      <c r="C82" s="26">
        <v>1</v>
      </c>
      <c r="D82" s="44"/>
      <c r="E82" s="27">
        <f t="shared" si="4"/>
        <v>0</v>
      </c>
      <c r="F82" s="27">
        <f t="shared" si="5"/>
        <v>0</v>
      </c>
    </row>
    <row r="83" spans="1:6" ht="22.5">
      <c r="A83" s="26" t="s">
        <v>246</v>
      </c>
      <c r="B83" s="26" t="s">
        <v>247</v>
      </c>
      <c r="C83" s="26">
        <v>1</v>
      </c>
      <c r="D83" s="44"/>
      <c r="E83" s="27">
        <f t="shared" si="4"/>
        <v>0</v>
      </c>
      <c r="F83" s="27">
        <f t="shared" si="5"/>
        <v>0</v>
      </c>
    </row>
    <row r="84" spans="1:6" ht="67.5">
      <c r="A84" s="26" t="s">
        <v>248</v>
      </c>
      <c r="B84" s="26" t="s">
        <v>249</v>
      </c>
      <c r="C84" s="26">
        <v>1</v>
      </c>
      <c r="D84" s="44"/>
      <c r="E84" s="27">
        <f t="shared" si="4"/>
        <v>0</v>
      </c>
      <c r="F84" s="27">
        <f t="shared" si="5"/>
        <v>0</v>
      </c>
    </row>
    <row r="85" spans="1:6" ht="33.75">
      <c r="A85" s="26" t="s">
        <v>250</v>
      </c>
      <c r="B85" s="26" t="s">
        <v>251</v>
      </c>
      <c r="C85" s="26">
        <v>1</v>
      </c>
      <c r="D85" s="44"/>
      <c r="E85" s="27">
        <f t="shared" si="4"/>
        <v>0</v>
      </c>
      <c r="F85" s="27">
        <f t="shared" si="5"/>
        <v>0</v>
      </c>
    </row>
    <row r="86" spans="1:6" ht="135">
      <c r="A86" s="26" t="s">
        <v>252</v>
      </c>
      <c r="B86" s="26" t="s">
        <v>253</v>
      </c>
      <c r="C86" s="26">
        <v>1</v>
      </c>
      <c r="D86" s="44"/>
      <c r="E86" s="27">
        <f t="shared" si="4"/>
        <v>0</v>
      </c>
      <c r="F86" s="27">
        <f t="shared" si="5"/>
        <v>0</v>
      </c>
    </row>
    <row r="87" spans="1:6" ht="202.5">
      <c r="A87" s="26" t="s">
        <v>254</v>
      </c>
      <c r="B87" s="26" t="s">
        <v>255</v>
      </c>
      <c r="C87" s="26">
        <v>1</v>
      </c>
      <c r="D87" s="44"/>
      <c r="E87" s="27">
        <f t="shared" si="4"/>
        <v>0</v>
      </c>
      <c r="F87" s="27">
        <f t="shared" si="5"/>
        <v>0</v>
      </c>
    </row>
    <row r="88" spans="1:6" ht="168.75">
      <c r="A88" s="26" t="s">
        <v>256</v>
      </c>
      <c r="B88" s="26" t="s">
        <v>257</v>
      </c>
      <c r="C88" s="26">
        <v>1</v>
      </c>
      <c r="D88" s="44"/>
      <c r="E88" s="27">
        <f t="shared" si="4"/>
        <v>0</v>
      </c>
      <c r="F88" s="27">
        <f t="shared" si="5"/>
        <v>0</v>
      </c>
    </row>
    <row r="89" spans="1:6" ht="56.25">
      <c r="A89" s="26" t="s">
        <v>258</v>
      </c>
      <c r="B89" s="26" t="s">
        <v>259</v>
      </c>
      <c r="C89" s="26">
        <v>5</v>
      </c>
      <c r="D89" s="44"/>
      <c r="E89" s="27">
        <f t="shared" si="4"/>
        <v>0</v>
      </c>
      <c r="F89" s="27">
        <f t="shared" si="5"/>
        <v>0</v>
      </c>
    </row>
    <row r="90" spans="1:6" ht="78.75">
      <c r="A90" s="26" t="s">
        <v>260</v>
      </c>
      <c r="B90" s="26" t="s">
        <v>377</v>
      </c>
      <c r="C90" s="26">
        <v>3</v>
      </c>
      <c r="D90" s="44"/>
      <c r="E90" s="27">
        <f t="shared" si="4"/>
        <v>0</v>
      </c>
      <c r="F90" s="27">
        <f t="shared" si="5"/>
        <v>0</v>
      </c>
    </row>
    <row r="91" spans="1:6" ht="33.75">
      <c r="A91" s="26" t="s">
        <v>261</v>
      </c>
      <c r="B91" s="26" t="s">
        <v>262</v>
      </c>
      <c r="C91" s="26">
        <v>3</v>
      </c>
      <c r="D91" s="44"/>
      <c r="E91" s="27">
        <f t="shared" si="4"/>
        <v>0</v>
      </c>
      <c r="F91" s="27">
        <f t="shared" si="5"/>
        <v>0</v>
      </c>
    </row>
    <row r="92" spans="1:6" ht="56.25">
      <c r="A92" s="26" t="s">
        <v>263</v>
      </c>
      <c r="B92" s="26" t="s">
        <v>264</v>
      </c>
      <c r="C92" s="26">
        <v>3</v>
      </c>
      <c r="D92" s="44"/>
      <c r="E92" s="27">
        <f t="shared" si="4"/>
        <v>0</v>
      </c>
      <c r="F92" s="27">
        <f t="shared" si="5"/>
        <v>0</v>
      </c>
    </row>
    <row r="93" spans="1:6" ht="22.5">
      <c r="A93" s="26" t="s">
        <v>265</v>
      </c>
      <c r="B93" s="26" t="s">
        <v>266</v>
      </c>
      <c r="C93" s="26">
        <v>3</v>
      </c>
      <c r="D93" s="44"/>
      <c r="E93" s="27">
        <f t="shared" si="4"/>
        <v>0</v>
      </c>
      <c r="F93" s="27">
        <f t="shared" si="5"/>
        <v>0</v>
      </c>
    </row>
    <row r="94" spans="1:6" ht="67.5">
      <c r="A94" s="26" t="s">
        <v>267</v>
      </c>
      <c r="B94" s="26" t="s">
        <v>268</v>
      </c>
      <c r="C94" s="26">
        <v>1</v>
      </c>
      <c r="D94" s="44"/>
      <c r="E94" s="27">
        <f t="shared" si="4"/>
        <v>0</v>
      </c>
      <c r="F94" s="27">
        <f t="shared" si="5"/>
        <v>0</v>
      </c>
    </row>
    <row r="95" spans="1:6" ht="22.5">
      <c r="A95" s="26" t="s">
        <v>269</v>
      </c>
      <c r="B95" s="26" t="s">
        <v>270</v>
      </c>
      <c r="C95" s="26">
        <v>10</v>
      </c>
      <c r="D95" s="44"/>
      <c r="E95" s="27">
        <f t="shared" si="4"/>
        <v>0</v>
      </c>
      <c r="F95" s="27">
        <f t="shared" si="5"/>
        <v>0</v>
      </c>
    </row>
    <row r="96" spans="1:6" ht="22.5">
      <c r="A96" s="26" t="s">
        <v>271</v>
      </c>
      <c r="B96" s="26" t="s">
        <v>272</v>
      </c>
      <c r="C96" s="26">
        <v>20</v>
      </c>
      <c r="D96" s="44"/>
      <c r="E96" s="27">
        <f t="shared" si="4"/>
        <v>0</v>
      </c>
      <c r="F96" s="27">
        <f t="shared" si="5"/>
        <v>0</v>
      </c>
    </row>
    <row r="97" spans="1:6" ht="12.75">
      <c r="A97" s="26" t="s">
        <v>273</v>
      </c>
      <c r="B97" s="26" t="s">
        <v>274</v>
      </c>
      <c r="C97" s="26">
        <v>2</v>
      </c>
      <c r="D97" s="44"/>
      <c r="E97" s="27">
        <f t="shared" si="4"/>
        <v>0</v>
      </c>
      <c r="F97" s="27">
        <f t="shared" si="5"/>
        <v>0</v>
      </c>
    </row>
    <row r="98" spans="1:6" ht="101.25">
      <c r="A98" s="26" t="s">
        <v>275</v>
      </c>
      <c r="B98" s="26" t="s">
        <v>276</v>
      </c>
      <c r="C98" s="26">
        <v>2</v>
      </c>
      <c r="D98" s="44"/>
      <c r="E98" s="27">
        <f aca="true" t="shared" si="6" ref="E98:E129">D98*C98</f>
        <v>0</v>
      </c>
      <c r="F98" s="27">
        <f aca="true" t="shared" si="7" ref="F98:F129">E98*1.21</f>
        <v>0</v>
      </c>
    </row>
    <row r="99" spans="1:6" ht="90">
      <c r="A99" s="26" t="s">
        <v>277</v>
      </c>
      <c r="B99" s="26" t="s">
        <v>278</v>
      </c>
      <c r="C99" s="26">
        <v>1</v>
      </c>
      <c r="D99" s="44"/>
      <c r="E99" s="27">
        <f t="shared" si="6"/>
        <v>0</v>
      </c>
      <c r="F99" s="27">
        <f t="shared" si="7"/>
        <v>0</v>
      </c>
    </row>
    <row r="100" spans="1:6" ht="45">
      <c r="A100" s="26" t="s">
        <v>279</v>
      </c>
      <c r="B100" s="26" t="s">
        <v>280</v>
      </c>
      <c r="C100" s="26">
        <v>2</v>
      </c>
      <c r="D100" s="44"/>
      <c r="E100" s="27">
        <f t="shared" si="6"/>
        <v>0</v>
      </c>
      <c r="F100" s="27">
        <f t="shared" si="7"/>
        <v>0</v>
      </c>
    </row>
    <row r="101" spans="1:6" ht="33.75">
      <c r="A101" s="26" t="s">
        <v>281</v>
      </c>
      <c r="B101" s="26" t="s">
        <v>282</v>
      </c>
      <c r="C101" s="26">
        <v>10</v>
      </c>
      <c r="D101" s="44"/>
      <c r="E101" s="27">
        <f t="shared" si="6"/>
        <v>0</v>
      </c>
      <c r="F101" s="27">
        <f t="shared" si="7"/>
        <v>0</v>
      </c>
    </row>
    <row r="102" spans="1:6" ht="22.5">
      <c r="A102" s="26" t="s">
        <v>283</v>
      </c>
      <c r="B102" s="26" t="s">
        <v>284</v>
      </c>
      <c r="C102" s="26">
        <v>20</v>
      </c>
      <c r="D102" s="44"/>
      <c r="E102" s="27">
        <f t="shared" si="6"/>
        <v>0</v>
      </c>
      <c r="F102" s="27">
        <f t="shared" si="7"/>
        <v>0</v>
      </c>
    </row>
    <row r="103" spans="1:6" ht="90">
      <c r="A103" s="26" t="s">
        <v>285</v>
      </c>
      <c r="B103" s="26" t="s">
        <v>286</v>
      </c>
      <c r="C103" s="26">
        <v>2</v>
      </c>
      <c r="D103" s="44"/>
      <c r="E103" s="27">
        <f t="shared" si="6"/>
        <v>0</v>
      </c>
      <c r="F103" s="27">
        <f t="shared" si="7"/>
        <v>0</v>
      </c>
    </row>
    <row r="104" spans="1:6" ht="33.75">
      <c r="A104" s="26" t="s">
        <v>287</v>
      </c>
      <c r="B104" s="26" t="s">
        <v>288</v>
      </c>
      <c r="C104" s="26">
        <v>20</v>
      </c>
      <c r="D104" s="44"/>
      <c r="E104" s="27">
        <f t="shared" si="6"/>
        <v>0</v>
      </c>
      <c r="F104" s="27">
        <f t="shared" si="7"/>
        <v>0</v>
      </c>
    </row>
    <row r="105" spans="1:6" ht="78.75">
      <c r="A105" s="26" t="s">
        <v>289</v>
      </c>
      <c r="B105" s="26" t="s">
        <v>290</v>
      </c>
      <c r="C105" s="26">
        <v>1</v>
      </c>
      <c r="D105" s="44"/>
      <c r="E105" s="27">
        <f t="shared" si="6"/>
        <v>0</v>
      </c>
      <c r="F105" s="27">
        <f t="shared" si="7"/>
        <v>0</v>
      </c>
    </row>
    <row r="106" spans="1:6" ht="33.75">
      <c r="A106" s="26" t="s">
        <v>291</v>
      </c>
      <c r="B106" s="26" t="s">
        <v>292</v>
      </c>
      <c r="C106" s="26">
        <v>1</v>
      </c>
      <c r="D106" s="44"/>
      <c r="E106" s="27">
        <f t="shared" si="6"/>
        <v>0</v>
      </c>
      <c r="F106" s="27">
        <f t="shared" si="7"/>
        <v>0</v>
      </c>
    </row>
    <row r="107" spans="1:6" ht="22.9" customHeight="1">
      <c r="A107" s="26" t="s">
        <v>293</v>
      </c>
      <c r="B107" s="26" t="s">
        <v>294</v>
      </c>
      <c r="C107" s="26">
        <v>1</v>
      </c>
      <c r="D107" s="44"/>
      <c r="E107" s="27">
        <f t="shared" si="6"/>
        <v>0</v>
      </c>
      <c r="F107" s="27">
        <f t="shared" si="7"/>
        <v>0</v>
      </c>
    </row>
    <row r="108" spans="1:6" ht="22.5">
      <c r="A108" s="26" t="s">
        <v>295</v>
      </c>
      <c r="B108" s="26" t="s">
        <v>295</v>
      </c>
      <c r="C108" s="26">
        <v>1</v>
      </c>
      <c r="D108" s="44"/>
      <c r="E108" s="27">
        <f t="shared" si="6"/>
        <v>0</v>
      </c>
      <c r="F108" s="27">
        <f t="shared" si="7"/>
        <v>0</v>
      </c>
    </row>
    <row r="109" spans="1:6" ht="33.75">
      <c r="A109" s="26" t="s">
        <v>296</v>
      </c>
      <c r="B109" s="26" t="s">
        <v>297</v>
      </c>
      <c r="C109" s="26">
        <v>13</v>
      </c>
      <c r="D109" s="44"/>
      <c r="E109" s="27">
        <f t="shared" si="6"/>
        <v>0</v>
      </c>
      <c r="F109" s="27">
        <f t="shared" si="7"/>
        <v>0</v>
      </c>
    </row>
    <row r="110" spans="1:6" ht="22.5">
      <c r="A110" s="26" t="s">
        <v>298</v>
      </c>
      <c r="B110" s="26" t="s">
        <v>299</v>
      </c>
      <c r="C110" s="26">
        <v>1</v>
      </c>
      <c r="D110" s="44"/>
      <c r="E110" s="27">
        <f t="shared" si="6"/>
        <v>0</v>
      </c>
      <c r="F110" s="27">
        <f t="shared" si="7"/>
        <v>0</v>
      </c>
    </row>
    <row r="111" spans="1:6" ht="27.75" customHeight="1">
      <c r="A111" s="26" t="s">
        <v>300</v>
      </c>
      <c r="B111" s="26" t="s">
        <v>301</v>
      </c>
      <c r="C111" s="26">
        <v>1</v>
      </c>
      <c r="D111" s="44"/>
      <c r="E111" s="27">
        <f t="shared" si="6"/>
        <v>0</v>
      </c>
      <c r="F111" s="27">
        <f t="shared" si="7"/>
        <v>0</v>
      </c>
    </row>
    <row r="112" spans="1:6" ht="45">
      <c r="A112" s="26" t="s">
        <v>302</v>
      </c>
      <c r="B112" s="26" t="s">
        <v>303</v>
      </c>
      <c r="C112" s="26">
        <v>1</v>
      </c>
      <c r="D112" s="44"/>
      <c r="E112" s="27">
        <f t="shared" si="6"/>
        <v>0</v>
      </c>
      <c r="F112" s="27">
        <f t="shared" si="7"/>
        <v>0</v>
      </c>
    </row>
    <row r="113" spans="1:6" ht="33.75">
      <c r="A113" s="26" t="s">
        <v>304</v>
      </c>
      <c r="B113" s="26" t="s">
        <v>305</v>
      </c>
      <c r="C113" s="26">
        <v>2</v>
      </c>
      <c r="D113" s="44"/>
      <c r="E113" s="27">
        <f t="shared" si="6"/>
        <v>0</v>
      </c>
      <c r="F113" s="27">
        <f t="shared" si="7"/>
        <v>0</v>
      </c>
    </row>
    <row r="114" spans="1:6" ht="45">
      <c r="A114" s="26" t="s">
        <v>306</v>
      </c>
      <c r="B114" s="40" t="s">
        <v>307</v>
      </c>
      <c r="C114" s="26">
        <v>1</v>
      </c>
      <c r="D114" s="44"/>
      <c r="E114" s="27">
        <f t="shared" si="6"/>
        <v>0</v>
      </c>
      <c r="F114" s="27">
        <f t="shared" si="7"/>
        <v>0</v>
      </c>
    </row>
    <row r="115" spans="1:6" ht="45">
      <c r="A115" s="26" t="s">
        <v>308</v>
      </c>
      <c r="B115" s="26" t="s">
        <v>309</v>
      </c>
      <c r="C115" s="26">
        <v>1</v>
      </c>
      <c r="D115" s="44"/>
      <c r="E115" s="27">
        <f t="shared" si="6"/>
        <v>0</v>
      </c>
      <c r="F115" s="27">
        <f t="shared" si="7"/>
        <v>0</v>
      </c>
    </row>
    <row r="116" spans="1:6" ht="56.25">
      <c r="A116" s="26" t="s">
        <v>310</v>
      </c>
      <c r="B116" s="36" t="s">
        <v>311</v>
      </c>
      <c r="C116" s="26">
        <v>1</v>
      </c>
      <c r="D116" s="44"/>
      <c r="E116" s="27">
        <f t="shared" si="6"/>
        <v>0</v>
      </c>
      <c r="F116" s="27">
        <f t="shared" si="7"/>
        <v>0</v>
      </c>
    </row>
    <row r="117" spans="1:6" ht="33.75">
      <c r="A117" s="26" t="s">
        <v>312</v>
      </c>
      <c r="B117" s="26" t="s">
        <v>313</v>
      </c>
      <c r="C117" s="26">
        <v>1</v>
      </c>
      <c r="D117" s="44"/>
      <c r="E117" s="27">
        <f t="shared" si="6"/>
        <v>0</v>
      </c>
      <c r="F117" s="27">
        <f t="shared" si="7"/>
        <v>0</v>
      </c>
    </row>
    <row r="118" spans="1:6" ht="22.5">
      <c r="A118" s="26" t="s">
        <v>314</v>
      </c>
      <c r="B118" s="36" t="s">
        <v>315</v>
      </c>
      <c r="C118" s="26">
        <v>1</v>
      </c>
      <c r="D118" s="44"/>
      <c r="E118" s="27">
        <f t="shared" si="6"/>
        <v>0</v>
      </c>
      <c r="F118" s="27">
        <f t="shared" si="7"/>
        <v>0</v>
      </c>
    </row>
    <row r="119" spans="1:6" ht="12.75">
      <c r="A119" s="26" t="s">
        <v>316</v>
      </c>
      <c r="B119" s="26" t="s">
        <v>317</v>
      </c>
      <c r="C119" s="26">
        <v>1</v>
      </c>
      <c r="D119" s="44"/>
      <c r="E119" s="27">
        <f t="shared" si="6"/>
        <v>0</v>
      </c>
      <c r="F119" s="27">
        <f t="shared" si="7"/>
        <v>0</v>
      </c>
    </row>
    <row r="120" spans="1:6" ht="12.75">
      <c r="A120" s="26" t="s">
        <v>318</v>
      </c>
      <c r="B120" s="26" t="s">
        <v>317</v>
      </c>
      <c r="C120" s="26">
        <v>1</v>
      </c>
      <c r="D120" s="44"/>
      <c r="E120" s="27">
        <f t="shared" si="6"/>
        <v>0</v>
      </c>
      <c r="F120" s="27">
        <f t="shared" si="7"/>
        <v>0</v>
      </c>
    </row>
    <row r="121" spans="1:6" ht="33.75">
      <c r="A121" s="26" t="s">
        <v>319</v>
      </c>
      <c r="B121" s="41" t="s">
        <v>320</v>
      </c>
      <c r="C121" s="26">
        <v>2</v>
      </c>
      <c r="D121" s="44"/>
      <c r="E121" s="27">
        <f t="shared" si="6"/>
        <v>0</v>
      </c>
      <c r="F121" s="27">
        <f t="shared" si="7"/>
        <v>0</v>
      </c>
    </row>
    <row r="122" spans="1:6" ht="12.75">
      <c r="A122" s="39" t="s">
        <v>321</v>
      </c>
      <c r="B122" s="42"/>
      <c r="C122" s="26">
        <v>0</v>
      </c>
      <c r="D122" s="44"/>
      <c r="E122" s="27">
        <f t="shared" si="6"/>
        <v>0</v>
      </c>
      <c r="F122" s="27">
        <f t="shared" si="7"/>
        <v>0</v>
      </c>
    </row>
    <row r="123" spans="1:6" ht="22.5">
      <c r="A123" s="26" t="s">
        <v>322</v>
      </c>
      <c r="B123" s="36" t="s">
        <v>323</v>
      </c>
      <c r="C123" s="26">
        <v>1</v>
      </c>
      <c r="D123" s="44"/>
      <c r="E123" s="27">
        <f t="shared" si="6"/>
        <v>0</v>
      </c>
      <c r="F123" s="27">
        <f t="shared" si="7"/>
        <v>0</v>
      </c>
    </row>
    <row r="124" spans="1:6" ht="56.25">
      <c r="A124" s="26" t="s">
        <v>324</v>
      </c>
      <c r="B124" s="26" t="s">
        <v>325</v>
      </c>
      <c r="C124" s="26">
        <v>1</v>
      </c>
      <c r="D124" s="44"/>
      <c r="E124" s="27">
        <f t="shared" si="6"/>
        <v>0</v>
      </c>
      <c r="F124" s="27">
        <f t="shared" si="7"/>
        <v>0</v>
      </c>
    </row>
    <row r="125" spans="1:6" ht="56.25">
      <c r="A125" s="26" t="s">
        <v>326</v>
      </c>
      <c r="B125" s="26" t="s">
        <v>327</v>
      </c>
      <c r="C125" s="26">
        <v>1</v>
      </c>
      <c r="D125" s="44"/>
      <c r="E125" s="27">
        <f t="shared" si="6"/>
        <v>0</v>
      </c>
      <c r="F125" s="27">
        <f t="shared" si="7"/>
        <v>0</v>
      </c>
    </row>
    <row r="126" spans="1:6" ht="33.75">
      <c r="A126" s="26" t="s">
        <v>328</v>
      </c>
      <c r="B126" s="36" t="s">
        <v>329</v>
      </c>
      <c r="C126" s="26">
        <v>1</v>
      </c>
      <c r="D126" s="44"/>
      <c r="E126" s="27">
        <f t="shared" si="6"/>
        <v>0</v>
      </c>
      <c r="F126" s="27">
        <f t="shared" si="7"/>
        <v>0</v>
      </c>
    </row>
    <row r="127" spans="1:6" ht="33.75">
      <c r="A127" s="26" t="s">
        <v>330</v>
      </c>
      <c r="B127" s="41" t="s">
        <v>331</v>
      </c>
      <c r="C127" s="26">
        <v>1</v>
      </c>
      <c r="D127" s="44"/>
      <c r="E127" s="27">
        <f t="shared" si="6"/>
        <v>0</v>
      </c>
      <c r="F127" s="27">
        <f t="shared" si="7"/>
        <v>0</v>
      </c>
    </row>
    <row r="128" spans="1:6" ht="22.5">
      <c r="A128" s="26" t="s">
        <v>332</v>
      </c>
      <c r="B128" s="26" t="s">
        <v>333</v>
      </c>
      <c r="C128" s="26">
        <v>1</v>
      </c>
      <c r="D128" s="44"/>
      <c r="E128" s="27">
        <f t="shared" si="6"/>
        <v>0</v>
      </c>
      <c r="F128" s="27">
        <f t="shared" si="7"/>
        <v>0</v>
      </c>
    </row>
    <row r="129" spans="1:6" ht="22.5">
      <c r="A129" s="26" t="s">
        <v>334</v>
      </c>
      <c r="B129" s="26" t="s">
        <v>335</v>
      </c>
      <c r="C129" s="26">
        <v>1</v>
      </c>
      <c r="D129" s="44"/>
      <c r="E129" s="27">
        <f t="shared" si="6"/>
        <v>0</v>
      </c>
      <c r="F129" s="27">
        <f t="shared" si="7"/>
        <v>0</v>
      </c>
    </row>
    <row r="130" spans="1:6" ht="22.5">
      <c r="A130" s="26" t="s">
        <v>336</v>
      </c>
      <c r="B130" s="26" t="s">
        <v>337</v>
      </c>
      <c r="C130" s="26">
        <v>1</v>
      </c>
      <c r="D130" s="44"/>
      <c r="E130" s="27">
        <f aca="true" t="shared" si="8" ref="E130:E161">D130*C130</f>
        <v>0</v>
      </c>
      <c r="F130" s="27">
        <f aca="true" t="shared" si="9" ref="F130:F151">E130*1.21</f>
        <v>0</v>
      </c>
    </row>
    <row r="131" spans="1:6" ht="33.75">
      <c r="A131" s="26" t="s">
        <v>338</v>
      </c>
      <c r="B131" s="26" t="s">
        <v>339</v>
      </c>
      <c r="C131" s="26">
        <v>10</v>
      </c>
      <c r="D131" s="44"/>
      <c r="E131" s="27">
        <f t="shared" si="8"/>
        <v>0</v>
      </c>
      <c r="F131" s="27">
        <f t="shared" si="9"/>
        <v>0</v>
      </c>
    </row>
    <row r="132" spans="1:6" ht="33.75">
      <c r="A132" s="26" t="s">
        <v>340</v>
      </c>
      <c r="B132" s="26" t="s">
        <v>339</v>
      </c>
      <c r="C132" s="26">
        <v>10</v>
      </c>
      <c r="D132" s="44"/>
      <c r="E132" s="27">
        <f t="shared" si="8"/>
        <v>0</v>
      </c>
      <c r="F132" s="27">
        <f t="shared" si="9"/>
        <v>0</v>
      </c>
    </row>
    <row r="133" spans="1:6" ht="22.5">
      <c r="A133" s="26" t="s">
        <v>341</v>
      </c>
      <c r="B133" s="26" t="s">
        <v>376</v>
      </c>
      <c r="C133" s="26">
        <v>10</v>
      </c>
      <c r="D133" s="44"/>
      <c r="E133" s="27">
        <f t="shared" si="8"/>
        <v>0</v>
      </c>
      <c r="F133" s="27">
        <f t="shared" si="9"/>
        <v>0</v>
      </c>
    </row>
    <row r="134" spans="1:6" ht="33.75">
      <c r="A134" s="26" t="s">
        <v>342</v>
      </c>
      <c r="B134" s="26" t="s">
        <v>339</v>
      </c>
      <c r="C134" s="26">
        <v>10</v>
      </c>
      <c r="D134" s="44"/>
      <c r="E134" s="27">
        <f t="shared" si="8"/>
        <v>0</v>
      </c>
      <c r="F134" s="27">
        <f t="shared" si="9"/>
        <v>0</v>
      </c>
    </row>
    <row r="135" spans="1:6" ht="33.75">
      <c r="A135" s="26" t="s">
        <v>343</v>
      </c>
      <c r="B135" s="26" t="s">
        <v>344</v>
      </c>
      <c r="C135" s="26">
        <v>1</v>
      </c>
      <c r="D135" s="44"/>
      <c r="E135" s="27">
        <f t="shared" si="8"/>
        <v>0</v>
      </c>
      <c r="F135" s="27">
        <f t="shared" si="9"/>
        <v>0</v>
      </c>
    </row>
    <row r="136" spans="1:6" ht="33.75">
      <c r="A136" s="26" t="s">
        <v>345</v>
      </c>
      <c r="B136" s="26" t="s">
        <v>346</v>
      </c>
      <c r="C136" s="26">
        <v>1</v>
      </c>
      <c r="D136" s="44"/>
      <c r="E136" s="27">
        <f t="shared" si="8"/>
        <v>0</v>
      </c>
      <c r="F136" s="27">
        <f t="shared" si="9"/>
        <v>0</v>
      </c>
    </row>
    <row r="137" spans="1:6" ht="33.75">
      <c r="A137" s="26" t="s">
        <v>347</v>
      </c>
      <c r="B137" s="26" t="s">
        <v>348</v>
      </c>
      <c r="C137" s="26">
        <v>1</v>
      </c>
      <c r="D137" s="44"/>
      <c r="E137" s="27">
        <f t="shared" si="8"/>
        <v>0</v>
      </c>
      <c r="F137" s="27">
        <f t="shared" si="9"/>
        <v>0</v>
      </c>
    </row>
    <row r="138" spans="1:6" ht="22.5">
      <c r="A138" s="26" t="s">
        <v>349</v>
      </c>
      <c r="B138" s="26" t="s">
        <v>350</v>
      </c>
      <c r="C138" s="26">
        <v>1</v>
      </c>
      <c r="D138" s="44"/>
      <c r="E138" s="27">
        <f t="shared" si="8"/>
        <v>0</v>
      </c>
      <c r="F138" s="27">
        <f t="shared" si="9"/>
        <v>0</v>
      </c>
    </row>
    <row r="139" spans="1:6" ht="33.75">
      <c r="A139" s="26" t="s">
        <v>351</v>
      </c>
      <c r="B139" s="26" t="s">
        <v>352</v>
      </c>
      <c r="C139" s="26">
        <v>1</v>
      </c>
      <c r="D139" s="44"/>
      <c r="E139" s="27">
        <f t="shared" si="8"/>
        <v>0</v>
      </c>
      <c r="F139" s="27">
        <f t="shared" si="9"/>
        <v>0</v>
      </c>
    </row>
    <row r="140" spans="1:6" ht="22.5">
      <c r="A140" s="26" t="s">
        <v>353</v>
      </c>
      <c r="B140" s="26" t="s">
        <v>354</v>
      </c>
      <c r="C140" s="26">
        <v>1</v>
      </c>
      <c r="D140" s="44"/>
      <c r="E140" s="27">
        <f t="shared" si="8"/>
        <v>0</v>
      </c>
      <c r="F140" s="27">
        <f t="shared" si="9"/>
        <v>0</v>
      </c>
    </row>
    <row r="141" spans="1:6" ht="45">
      <c r="A141" s="26" t="s">
        <v>355</v>
      </c>
      <c r="B141" s="26" t="s">
        <v>356</v>
      </c>
      <c r="C141" s="26">
        <v>1</v>
      </c>
      <c r="D141" s="44"/>
      <c r="E141" s="27">
        <f t="shared" si="8"/>
        <v>0</v>
      </c>
      <c r="F141" s="27">
        <f t="shared" si="9"/>
        <v>0</v>
      </c>
    </row>
    <row r="142" spans="1:6" ht="22.5">
      <c r="A142" s="26" t="s">
        <v>357</v>
      </c>
      <c r="B142" s="26" t="s">
        <v>358</v>
      </c>
      <c r="C142" s="26">
        <v>1</v>
      </c>
      <c r="D142" s="44"/>
      <c r="E142" s="27">
        <f t="shared" si="8"/>
        <v>0</v>
      </c>
      <c r="F142" s="27">
        <f t="shared" si="9"/>
        <v>0</v>
      </c>
    </row>
    <row r="143" spans="1:6" ht="22.5">
      <c r="A143" s="26" t="s">
        <v>359</v>
      </c>
      <c r="B143" s="26" t="s">
        <v>360</v>
      </c>
      <c r="C143" s="26">
        <v>1</v>
      </c>
      <c r="D143" s="44"/>
      <c r="E143" s="27">
        <f t="shared" si="8"/>
        <v>0</v>
      </c>
      <c r="F143" s="27">
        <f t="shared" si="9"/>
        <v>0</v>
      </c>
    </row>
    <row r="144" spans="1:6" ht="12.75">
      <c r="A144" s="26" t="s">
        <v>361</v>
      </c>
      <c r="B144" s="26" t="s">
        <v>362</v>
      </c>
      <c r="C144" s="26">
        <v>1</v>
      </c>
      <c r="D144" s="44"/>
      <c r="E144" s="27">
        <f t="shared" si="8"/>
        <v>0</v>
      </c>
      <c r="F144" s="27">
        <f t="shared" si="9"/>
        <v>0</v>
      </c>
    </row>
    <row r="145" spans="1:6" ht="33.75">
      <c r="A145" s="26" t="s">
        <v>363</v>
      </c>
      <c r="B145" s="26" t="s">
        <v>364</v>
      </c>
      <c r="C145" s="26">
        <v>1</v>
      </c>
      <c r="D145" s="44"/>
      <c r="E145" s="27">
        <f t="shared" si="8"/>
        <v>0</v>
      </c>
      <c r="F145" s="27">
        <f t="shared" si="9"/>
        <v>0</v>
      </c>
    </row>
    <row r="146" spans="1:6" ht="56.25">
      <c r="A146" s="26" t="s">
        <v>365</v>
      </c>
      <c r="B146" s="26" t="s">
        <v>366</v>
      </c>
      <c r="C146" s="26">
        <v>1</v>
      </c>
      <c r="D146" s="44"/>
      <c r="E146" s="27">
        <f t="shared" si="8"/>
        <v>0</v>
      </c>
      <c r="F146" s="27">
        <f t="shared" si="9"/>
        <v>0</v>
      </c>
    </row>
    <row r="147" spans="1:6" ht="22.5">
      <c r="A147" s="26" t="s">
        <v>367</v>
      </c>
      <c r="B147" s="26" t="s">
        <v>368</v>
      </c>
      <c r="C147" s="26">
        <v>1</v>
      </c>
      <c r="D147" s="44"/>
      <c r="E147" s="27">
        <f t="shared" si="8"/>
        <v>0</v>
      </c>
      <c r="F147" s="27">
        <f t="shared" si="9"/>
        <v>0</v>
      </c>
    </row>
    <row r="148" spans="1:6" ht="33.75">
      <c r="A148" s="26" t="s">
        <v>369</v>
      </c>
      <c r="B148" s="26" t="s">
        <v>370</v>
      </c>
      <c r="C148" s="26">
        <v>1</v>
      </c>
      <c r="D148" s="44"/>
      <c r="E148" s="27">
        <f t="shared" si="8"/>
        <v>0</v>
      </c>
      <c r="F148" s="27">
        <f t="shared" si="9"/>
        <v>0</v>
      </c>
    </row>
    <row r="149" spans="1:6" ht="33.75">
      <c r="A149" s="26" t="s">
        <v>371</v>
      </c>
      <c r="B149" s="26" t="s">
        <v>372</v>
      </c>
      <c r="C149" s="26">
        <v>1</v>
      </c>
      <c r="D149" s="44"/>
      <c r="E149" s="27">
        <f t="shared" si="8"/>
        <v>0</v>
      </c>
      <c r="F149" s="27">
        <f t="shared" si="9"/>
        <v>0</v>
      </c>
    </row>
    <row r="150" spans="1:6" ht="33.75">
      <c r="A150" s="26" t="s">
        <v>373</v>
      </c>
      <c r="B150" s="26" t="s">
        <v>374</v>
      </c>
      <c r="C150" s="26">
        <v>1</v>
      </c>
      <c r="D150" s="44"/>
      <c r="E150" s="27">
        <f t="shared" si="8"/>
        <v>0</v>
      </c>
      <c r="F150" s="27">
        <f t="shared" si="9"/>
        <v>0</v>
      </c>
    </row>
    <row r="151" spans="5:6" ht="12.75">
      <c r="E151" s="45">
        <f>SUM(E2:E150)</f>
        <v>0</v>
      </c>
      <c r="F151" s="45">
        <f t="shared" si="9"/>
        <v>0</v>
      </c>
    </row>
  </sheetData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Miroslava Šandová</cp:lastModifiedBy>
  <cp:lastPrinted>2018-08-09T09:24:51Z</cp:lastPrinted>
  <dcterms:created xsi:type="dcterms:W3CDTF">2005-01-25T11:48:09Z</dcterms:created>
  <dcterms:modified xsi:type="dcterms:W3CDTF">2019-03-21T12:17:35Z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Function Literals">
    <vt:lpwstr>\ ; ; { } [@[{0}]] -1</vt:lpwstr>
  </property>
</Properties>
</file>